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OperationRevitalisationUrbaine\03. PDV Axe 1 (ii - ia)\PdV - Axe 1\-- Projet Formulaire commune\"/>
    </mc:Choice>
  </mc:AlternateContent>
  <xr:revisionPtr revIDLastSave="0" documentId="8_{786525A0-DB14-45C1-89C4-524881DFB322}" xr6:coauthVersionLast="47" xr6:coauthVersionMax="47" xr10:uidLastSave="{00000000-0000-0000-0000-000000000000}"/>
  <bookViews>
    <workbookView xWindow="-108" yWindow="-108" windowWidth="23256" windowHeight="12456" xr2:uid="{00000000-000D-0000-FFFF-FFFF00000000}"/>
  </bookViews>
  <sheets>
    <sheet name="P1" sheetId="10" r:id="rId1"/>
    <sheet name="P2" sheetId="6" r:id="rId2"/>
    <sheet name="P3" sheetId="7" r:id="rId3"/>
    <sheet name="P4" sheetId="15" state="veryHidden" r:id="rId4"/>
    <sheet name="Def" sheetId="16" r:id="rId5"/>
    <sheet name="Réglementation" sheetId="17" r:id="rId6"/>
    <sheet name="Contacts" sheetId="18" r:id="rId7"/>
    <sheet name="subside détail" sheetId="8" state="veryHidden" r:id="rId8"/>
    <sheet name="Budget" sheetId="13" state="veryHidden" r:id="rId9"/>
    <sheet name="Projet" sheetId="14" state="veryHidden" r:id="rId10"/>
  </sheets>
  <definedNames>
    <definedName name="_xlnm.Print_Area" localSheetId="0">'P1'!$A$1:$H$120</definedName>
    <definedName name="_xlnm.Print_Area" localSheetId="3">'P4'!$A$1:$N$36</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6" l="1"/>
  <c r="D10" i="7" l="1"/>
  <c r="C41" i="7" l="1"/>
  <c r="D41" i="7"/>
  <c r="C42" i="7"/>
  <c r="D42" i="7"/>
  <c r="C43" i="7"/>
  <c r="D43" i="7"/>
  <c r="D40" i="7"/>
  <c r="C40" i="7"/>
  <c r="H8" i="7" l="1"/>
  <c r="D6" i="8" l="1"/>
  <c r="D41" i="6" l="1"/>
  <c r="C4" i="8" l="1"/>
  <c r="F22" i="8" s="1"/>
  <c r="C3" i="8"/>
  <c r="C10" i="8" s="1"/>
  <c r="E10" i="8" s="1"/>
  <c r="B12" i="15" s="1"/>
  <c r="F25" i="15"/>
  <c r="F24" i="15"/>
  <c r="F23" i="15"/>
  <c r="B22" i="15"/>
  <c r="C13" i="8" l="1"/>
  <c r="E13" i="8" s="1"/>
  <c r="C11" i="8"/>
  <c r="E11" i="8" s="1"/>
  <c r="C12" i="8"/>
  <c r="E12" i="8" s="1"/>
  <c r="F18" i="15"/>
  <c r="B19" i="13"/>
  <c r="G22" i="13" s="1"/>
  <c r="E11" i="13"/>
  <c r="G11" i="13" s="1"/>
  <c r="E10" i="13"/>
  <c r="G10" i="13" s="1"/>
  <c r="G7" i="13"/>
  <c r="D7" i="13"/>
  <c r="E4" i="13"/>
  <c r="E3" i="13"/>
  <c r="D18" i="15" l="1"/>
  <c r="D19" i="13"/>
  <c r="D27" i="13" s="1"/>
  <c r="F21" i="13"/>
  <c r="E20" i="13"/>
  <c r="B20" i="13" l="1"/>
  <c r="B21" i="13" s="1"/>
  <c r="B22" i="13" s="1"/>
  <c r="B23" i="13" s="1"/>
  <c r="B24" i="13" s="1"/>
  <c r="B25" i="13" s="1"/>
  <c r="E27" i="13"/>
  <c r="F27" i="13" s="1"/>
  <c r="G27" i="13" s="1"/>
  <c r="H27" i="13" s="1"/>
  <c r="I27" i="13" s="1"/>
  <c r="F24" i="8" l="1"/>
  <c r="J14" i="15" s="1"/>
  <c r="F23" i="8"/>
  <c r="J13" i="15" s="1"/>
  <c r="J12" i="15"/>
  <c r="B21" i="8" l="1"/>
  <c r="D22" i="7" l="1"/>
  <c r="G17" i="7" l="1"/>
  <c r="G18" i="7"/>
  <c r="G16" i="7"/>
  <c r="G19" i="7"/>
  <c r="F41" i="6"/>
  <c r="E41" i="6"/>
  <c r="E64" i="6"/>
  <c r="C41" i="6"/>
  <c r="C24" i="15" l="1"/>
  <c r="E66" i="6"/>
  <c r="E65" i="6"/>
  <c r="E63" i="6"/>
  <c r="C25" i="15" l="1"/>
  <c r="C26" i="15"/>
  <c r="C23" i="15"/>
  <c r="E16" i="7"/>
  <c r="F16" i="7" s="1"/>
  <c r="C22" i="8"/>
  <c r="E78" i="6"/>
  <c r="E80" i="6"/>
  <c r="C24" i="8"/>
  <c r="E19" i="7"/>
  <c r="C25" i="8"/>
  <c r="E79" i="6"/>
  <c r="C23" i="8"/>
  <c r="F72" i="6"/>
  <c r="E18" i="7"/>
  <c r="E17" i="7"/>
  <c r="E69" i="6"/>
  <c r="G64" i="6" s="1"/>
  <c r="G41" i="6"/>
  <c r="G66" i="6" l="1"/>
  <c r="G63" i="6"/>
  <c r="G65" i="6"/>
  <c r="H13" i="15"/>
  <c r="F17" i="7"/>
  <c r="H14" i="15"/>
  <c r="F18" i="7"/>
  <c r="B13" i="8"/>
  <c r="F19" i="7"/>
  <c r="H12" i="15"/>
  <c r="H15" i="15"/>
  <c r="E22" i="7"/>
  <c r="F73" i="6"/>
  <c r="F74" i="6" s="1"/>
  <c r="B11" i="8"/>
  <c r="B10" i="8"/>
  <c r="F7" i="7"/>
  <c r="B12" i="8"/>
  <c r="G8" i="7" l="1"/>
  <c r="G7" i="7"/>
  <c r="H17" i="15"/>
  <c r="E81" i="6"/>
  <c r="E84" i="6" s="1"/>
  <c r="B16" i="8"/>
  <c r="G79" i="6" l="1"/>
  <c r="G78" i="6"/>
  <c r="G80" i="6"/>
  <c r="G81" i="6"/>
  <c r="D23" i="7"/>
  <c r="H16" i="7"/>
  <c r="J16" i="7" s="1"/>
  <c r="K16" i="7" s="1"/>
  <c r="H19" i="7" l="1"/>
  <c r="H18" i="7"/>
  <c r="H17" i="7"/>
  <c r="J17" i="7" l="1"/>
  <c r="K17" i="7" s="1"/>
  <c r="J18" i="7"/>
  <c r="J19" i="7"/>
  <c r="I13" i="8" s="1"/>
  <c r="M16" i="7"/>
  <c r="I10" i="8"/>
  <c r="H22" i="7"/>
  <c r="I12" i="8"/>
  <c r="I11" i="8" l="1"/>
  <c r="I16" i="8" s="1"/>
  <c r="I17" i="8" s="1"/>
  <c r="M19" i="7"/>
  <c r="K19" i="7"/>
  <c r="D15" i="15" s="1"/>
  <c r="M18" i="7"/>
  <c r="K18" i="7"/>
  <c r="H12" i="8" s="1"/>
  <c r="J22" i="7"/>
  <c r="J23" i="7" s="1"/>
  <c r="M17" i="7"/>
  <c r="H11" i="8"/>
  <c r="D13" i="15"/>
  <c r="H10" i="8"/>
  <c r="D12" i="15"/>
  <c r="H23" i="7"/>
  <c r="B14" i="15"/>
  <c r="M22" i="7" l="1"/>
  <c r="D14" i="15"/>
  <c r="F14" i="15" s="1"/>
  <c r="B25" i="15" s="1"/>
  <c r="E25" i="15" s="1"/>
  <c r="G25" i="15" s="1"/>
  <c r="I25" i="15" s="1"/>
  <c r="L25" i="15" s="1"/>
  <c r="H13" i="8"/>
  <c r="K13" i="8" s="1"/>
  <c r="B25" i="8" s="1"/>
  <c r="E25" i="8" s="1"/>
  <c r="K11" i="8"/>
  <c r="B23" i="8" s="1"/>
  <c r="E23" i="8" s="1"/>
  <c r="G23" i="8" s="1"/>
  <c r="I23" i="8" s="1"/>
  <c r="B13" i="15"/>
  <c r="F13" i="15" s="1"/>
  <c r="B24" i="15" s="1"/>
  <c r="E24" i="15" s="1"/>
  <c r="G24" i="15" s="1"/>
  <c r="I24" i="15" s="1"/>
  <c r="L24" i="15" s="1"/>
  <c r="B15" i="15"/>
  <c r="F15" i="15" s="1"/>
  <c r="B26" i="15" s="1"/>
  <c r="E26" i="15" s="1"/>
  <c r="G26" i="15" s="1"/>
  <c r="I26" i="15" s="1"/>
  <c r="L26" i="15" s="1"/>
  <c r="F13" i="8"/>
  <c r="K12" i="8"/>
  <c r="B24" i="8" s="1"/>
  <c r="E24" i="8" s="1"/>
  <c r="F12" i="8"/>
  <c r="K10" i="8"/>
  <c r="B22" i="8" s="1"/>
  <c r="E22" i="8" s="1"/>
  <c r="F10" i="8"/>
  <c r="F12" i="15"/>
  <c r="B23" i="15" s="1"/>
  <c r="E23" i="15" s="1"/>
  <c r="F11" i="8"/>
  <c r="I13" i="15" l="1"/>
  <c r="G25" i="8"/>
  <c r="I25" i="8" s="1"/>
  <c r="I15" i="15"/>
  <c r="E29" i="15"/>
  <c r="G23" i="15"/>
  <c r="F16" i="8"/>
  <c r="F17" i="8" s="1"/>
  <c r="L23" i="8"/>
  <c r="K13" i="15"/>
  <c r="N13" i="15" s="1"/>
  <c r="E28" i="8"/>
  <c r="I12" i="15"/>
  <c r="G22" i="8"/>
  <c r="I14" i="15"/>
  <c r="G24" i="8"/>
  <c r="I24" i="8" s="1"/>
  <c r="G29" i="15" l="1"/>
  <c r="I23" i="15"/>
  <c r="K14" i="15"/>
  <c r="N14" i="15" s="1"/>
  <c r="L24" i="8"/>
  <c r="G28" i="8"/>
  <c r="I22" i="8"/>
  <c r="I17" i="15"/>
  <c r="K15" i="15"/>
  <c r="N15" i="15" s="1"/>
  <c r="L25" i="8"/>
  <c r="I28" i="8" l="1"/>
  <c r="L28" i="8" s="1"/>
  <c r="L22" i="8"/>
  <c r="K12" i="15"/>
  <c r="I29" i="15"/>
  <c r="L29" i="15" s="1"/>
  <c r="L23" i="15"/>
  <c r="N12" i="15" l="1"/>
  <c r="K17" i="15"/>
  <c r="N17" i="15" s="1"/>
</calcChain>
</file>

<file path=xl/sharedStrings.xml><?xml version="1.0" encoding="utf-8"?>
<sst xmlns="http://schemas.openxmlformats.org/spreadsheetml/2006/main" count="557" uniqueCount="364">
  <si>
    <t>Date introduction du dossier</t>
  </si>
  <si>
    <t>Le dossier est-il complet</t>
  </si>
  <si>
    <t>Oui</t>
  </si>
  <si>
    <t>Non</t>
  </si>
  <si>
    <t>Date introduction de compléments au dossier</t>
  </si>
  <si>
    <t>Le dossier corrigé est-il complet</t>
  </si>
  <si>
    <t>Insalubre</t>
  </si>
  <si>
    <t>Inadapté</t>
  </si>
  <si>
    <t>Commune</t>
  </si>
  <si>
    <t>Les frais proposés correspondent à des frais éligibles</t>
  </si>
  <si>
    <t>sous-sol</t>
  </si>
  <si>
    <t>rez</t>
  </si>
  <si>
    <t>entresol</t>
  </si>
  <si>
    <t>1er</t>
  </si>
  <si>
    <t>2ème</t>
  </si>
  <si>
    <t>grenier</t>
  </si>
  <si>
    <t>abords</t>
  </si>
  <si>
    <t>m²</t>
  </si>
  <si>
    <t>Total</t>
  </si>
  <si>
    <t>Affectations</t>
  </si>
  <si>
    <t>2/ caves - parkings couverts</t>
  </si>
  <si>
    <t>1/ logements</t>
  </si>
  <si>
    <t>3/ abords - parking non couverts</t>
  </si>
  <si>
    <t xml:space="preserve">A/ Demande de la commune / du cpas </t>
  </si>
  <si>
    <t>coûts htva</t>
  </si>
  <si>
    <t xml:space="preserve">B/ Demande de la commune / du cpas par affectation </t>
  </si>
  <si>
    <t>coût au m² htva</t>
  </si>
  <si>
    <t>2/ caves,…</t>
  </si>
  <si>
    <t>3/ abords,…</t>
  </si>
  <si>
    <t>4/ commerces,…</t>
  </si>
  <si>
    <t>m² éligibles</t>
  </si>
  <si>
    <t>dépenses htva version commune</t>
  </si>
  <si>
    <t>Taux subvention applicable</t>
  </si>
  <si>
    <t>Montant de la subvention</t>
  </si>
  <si>
    <t>4/ commerces &amp; productifs</t>
  </si>
  <si>
    <t>tvac</t>
  </si>
  <si>
    <t>%</t>
  </si>
  <si>
    <t>2/ taux tva des commerces à plafonner au taux de 6%</t>
  </si>
  <si>
    <t>4/frais d'assurance</t>
  </si>
  <si>
    <t>2/ tva sur frais d'étude (art 3, 3e al AGRBC PdV</t>
  </si>
  <si>
    <t>1/ frais imprévus</t>
  </si>
  <si>
    <t xml:space="preserve">suivant avis IF surface total du commerce éligible si l'ensemble des surfaces commerciales de tout les projets introduit ne dapassent pas 20 % de la surface des autres affectations. </t>
  </si>
  <si>
    <t>D/ Situation projetée par affection  sans les surfaces non-éligibles</t>
  </si>
  <si>
    <t>% de la surface total</t>
  </si>
  <si>
    <t>si limitation de la surface des commerces à 20 %:</t>
  </si>
  <si>
    <t>surface totale</t>
  </si>
  <si>
    <t xml:space="preserve">D/ Situation projetée par affection </t>
  </si>
  <si>
    <t>* Biffer la mention inutile</t>
  </si>
  <si>
    <t>Total htva subventionnable</t>
  </si>
  <si>
    <t>Montant TVAC à prendre en considératio</t>
  </si>
  <si>
    <t>C/calcul de la subvention</t>
  </si>
  <si>
    <t>C'/ Surface éligibles si limitation du commerce</t>
  </si>
  <si>
    <t>surfaces non commerciales</t>
  </si>
  <si>
    <t xml:space="preserve">Année de construction du bien </t>
  </si>
  <si>
    <t>3/ abords/terrasse - parking non couverts</t>
  </si>
  <si>
    <t>Maximum HTVA (€/m²)</t>
  </si>
  <si>
    <t>• Produits de quotidienneté (épicerie, supermarché, pharmacie, kiosque, boulangerie,…) ;</t>
  </si>
  <si>
    <t>• Loisirs (sport, livres, musique, arts plastiques, films,…) ;</t>
  </si>
  <si>
    <t>• Transport (concessionnaire automobile, garages, car-wash,…) ;</t>
  </si>
  <si>
    <t>• Restauration (restaurant, sandwicherie, café, salon de thé, friterie,…) ;</t>
  </si>
  <si>
    <t>• Services (banque, coiffeur, agence de voyage, agence intérim,…).</t>
  </si>
  <si>
    <t>Proposition PEB l'étude de faissabilité ou de faisabilité intégrée</t>
  </si>
  <si>
    <t>date</t>
  </si>
  <si>
    <t>Organisme</t>
  </si>
  <si>
    <t>AB</t>
  </si>
  <si>
    <t>lib.</t>
  </si>
  <si>
    <t>SC</t>
  </si>
  <si>
    <t>Budget (incl trf)</t>
  </si>
  <si>
    <t>Exécution (SAP)</t>
  </si>
  <si>
    <t>crédit disponible</t>
  </si>
  <si>
    <t>DRU</t>
  </si>
  <si>
    <t>b</t>
  </si>
  <si>
    <t>c</t>
  </si>
  <si>
    <t>e</t>
  </si>
  <si>
    <t>f</t>
  </si>
  <si>
    <t>Année</t>
  </si>
  <si>
    <t xml:space="preserve">Total crédits d’engagement </t>
  </si>
  <si>
    <t xml:space="preserve">Année de liquidation </t>
  </si>
  <si>
    <t>n-1</t>
  </si>
  <si>
    <t>n</t>
  </si>
  <si>
    <t>n+1</t>
  </si>
  <si>
    <t>n+2</t>
  </si>
  <si>
    <t>n+3</t>
  </si>
  <si>
    <t>n+4</t>
  </si>
  <si>
    <t>n+5</t>
  </si>
  <si>
    <t>n+6</t>
  </si>
  <si>
    <t>n+7</t>
  </si>
  <si>
    <t>Total  crédits de liquidation :</t>
  </si>
  <si>
    <t>Décision d'approbation de l'opération par le gouvernement</t>
  </si>
  <si>
    <t xml:space="preserve">années </t>
  </si>
  <si>
    <t xml:space="preserve">Durée des travaux </t>
  </si>
  <si>
    <t>suivant les états d'avancements approuvés</t>
  </si>
  <si>
    <t>2° Rénovation, réhabilitation ou démolition de bien immeuble insalubre ou inadapté</t>
  </si>
  <si>
    <t>Détails des frais d'études</t>
  </si>
  <si>
    <t>Détails des frais d'honoraires</t>
  </si>
  <si>
    <t>Date d'envoi du dossier</t>
  </si>
  <si>
    <t>Impact Budgétaire</t>
  </si>
  <si>
    <t xml:space="preserve">Taux subvention applicable: Art 18 Le montant de la subvention… équivaut à 85 % du montant total du devis estimatif .. Ou si celui-ci est inférieur, du montant total effectif des actes éligibles lors du décompte final. </t>
  </si>
  <si>
    <t>Travaux lourds</t>
  </si>
  <si>
    <t>Travaux légers</t>
  </si>
  <si>
    <t>3ème</t>
  </si>
  <si>
    <t>** soit le montant le plus faible entre : "Total htva subventionnable" et "dépenses htva version commune"</t>
  </si>
  <si>
    <t>*</t>
  </si>
  <si>
    <t>Notification à l'attributaire du marché des travaux et de services</t>
  </si>
  <si>
    <t xml:space="preserve">Date estimée début des travaux </t>
  </si>
  <si>
    <t xml:space="preserve">Délibération des autorités compétentes </t>
  </si>
  <si>
    <t>1°</t>
  </si>
  <si>
    <t>Acte de propriété</t>
  </si>
  <si>
    <t>***</t>
  </si>
  <si>
    <t xml:space="preserve">Stade Projet </t>
  </si>
  <si>
    <t>Montant des actes éligibles (AGRBC Art 3)</t>
  </si>
  <si>
    <t>2°</t>
  </si>
  <si>
    <t>Documents de marchés de services et de fournitures</t>
  </si>
  <si>
    <t>AGRBC Art.5 § 1</t>
  </si>
  <si>
    <t>Délibération des autorités compétentes approuvant le projet de cahier des charges et fixant les conditions et mode de passation des marchés</t>
  </si>
  <si>
    <t>Cahier des charges</t>
  </si>
  <si>
    <t>3°</t>
  </si>
  <si>
    <t xml:space="preserve">Dossier d'attribution pour chaques marché publics de travaux </t>
  </si>
  <si>
    <t>ARRBC art 5-</t>
  </si>
  <si>
    <t>AGRBC Art 20</t>
  </si>
  <si>
    <t>Biffer ou effacer la mention inutile</t>
  </si>
  <si>
    <t>€/m² actes éligibles</t>
  </si>
  <si>
    <t xml:space="preserve">Quel est le type dossier: </t>
  </si>
  <si>
    <t>rénovation</t>
  </si>
  <si>
    <t>réhabilitation</t>
  </si>
  <si>
    <t>démolition suivie de la reconstruction</t>
  </si>
  <si>
    <t>Quel est le type de travaux?</t>
  </si>
  <si>
    <t>calcul de la subvention</t>
  </si>
  <si>
    <t xml:space="preserve"> -</t>
  </si>
  <si>
    <t>4/ taux tva des commerces à plafonner au taux de 6%</t>
  </si>
  <si>
    <t>TVA 6%</t>
  </si>
  <si>
    <t xml:space="preserve"> TVA 6%</t>
  </si>
  <si>
    <t>Montant tva</t>
  </si>
  <si>
    <t>au terme de l'exécution ou de la mise en œuvre sur base des justificatifs finaux.(solde)</t>
  </si>
  <si>
    <t>TVAC</t>
  </si>
  <si>
    <t>coût au m² commune</t>
  </si>
  <si>
    <t>coût au m² htva à prendre en considération**</t>
  </si>
  <si>
    <t>Montant htva à prendre en considération</t>
  </si>
  <si>
    <t>m² par affectation</t>
  </si>
  <si>
    <t>TVA 12%</t>
  </si>
  <si>
    <t>TVA</t>
  </si>
  <si>
    <t>Proportion %</t>
  </si>
  <si>
    <t>Estimatif de demande de primes</t>
  </si>
  <si>
    <t>Bruxelles environnement</t>
  </si>
  <si>
    <t>Région</t>
  </si>
  <si>
    <t>Date d'adjudication</t>
  </si>
  <si>
    <t>Date de réception provisoire</t>
  </si>
  <si>
    <t xml:space="preserve">Rénovation Logement </t>
  </si>
  <si>
    <t>Rénovation/ construction commerce</t>
  </si>
  <si>
    <t xml:space="preserve">Démolition/reronstruction logement </t>
  </si>
  <si>
    <t>1/ frais imprévus et révisions</t>
  </si>
  <si>
    <t>Type de travaux</t>
  </si>
  <si>
    <t>3/ frais d'assurance</t>
  </si>
  <si>
    <t>dépenses htva</t>
  </si>
  <si>
    <t xml:space="preserve">Rénovation logement </t>
  </si>
  <si>
    <t>Démolition-reconstruction logement</t>
  </si>
  <si>
    <t>Affectation actuelle :</t>
  </si>
  <si>
    <t xml:space="preserve">Affectation projetée: </t>
  </si>
  <si>
    <t>Travaux (HTVA)</t>
  </si>
  <si>
    <t>% des travaux</t>
  </si>
  <si>
    <t>Travaux léger</t>
  </si>
  <si>
    <t>Travaux lourd</t>
  </si>
  <si>
    <t>Taux tva</t>
  </si>
  <si>
    <t>Version Papier</t>
  </si>
  <si>
    <t xml:space="preserve"> </t>
  </si>
  <si>
    <t>actes éligibles €/m² indéxé*</t>
  </si>
  <si>
    <t>Pour les logements:</t>
  </si>
  <si>
    <t>Rénovation</t>
  </si>
  <si>
    <t>Démolition-reconstruction</t>
  </si>
  <si>
    <t>Rénovation logement</t>
  </si>
  <si>
    <t xml:space="preserve">démolition/ reconstruction logement </t>
  </si>
  <si>
    <t xml:space="preserve">commerce </t>
  </si>
  <si>
    <t>**</t>
  </si>
  <si>
    <t>** En cas de projet répondant à ses deux critères veuillez contacter l'administration à l'adresse XXX@urban.brussels</t>
  </si>
  <si>
    <t>Calcul de la subvention</t>
  </si>
  <si>
    <r>
      <rPr>
        <b/>
        <sz val="9"/>
        <color theme="1"/>
        <rFont val="Calibri"/>
        <family val="2"/>
        <scheme val="minor"/>
      </rPr>
      <t xml:space="preserve">Tavaux légers </t>
    </r>
    <r>
      <rPr>
        <sz val="9"/>
        <color theme="1"/>
        <rFont val="Calibri"/>
        <family val="2"/>
        <scheme val="minor"/>
      </rPr>
      <t>: tous travaux de rénovation relative à l’adaptation d’un bien immeuble aux exigences de sécurité, de salubrité et d’équipement des logements, visées à l’article 4, § 1er, du Code bruxellois du Logement, ainsi que tous travaux ne nécessitant pas permis d’urbanisme ou, lorsque ce permis est nécessaire, qui ne portent pas sur la structure du bâtiment ou sur la modification de son volume;</t>
    </r>
  </si>
  <si>
    <r>
      <rPr>
        <b/>
        <sz val="9"/>
        <color theme="1"/>
        <rFont val="Calibri"/>
        <family val="2"/>
        <scheme val="minor"/>
      </rPr>
      <t xml:space="preserve">Travaux lourds </t>
    </r>
    <r>
      <rPr>
        <sz val="9"/>
        <color theme="1"/>
        <rFont val="Calibri"/>
        <family val="2"/>
        <scheme val="minor"/>
      </rPr>
      <t>: tous travaux de démolition-construction, de réhabilitation ou de rénovation qui outre la mise en conformité de l’immeuble, sont soumis à permis d’urbanisme et portent sur la structure du bâtiment ou sur la modification de son volume;</t>
    </r>
  </si>
  <si>
    <t xml:space="preserve">Taux subvention </t>
  </si>
  <si>
    <t>Occupé</t>
  </si>
  <si>
    <t>oui</t>
  </si>
  <si>
    <t>non</t>
  </si>
  <si>
    <t>Inscrit à l'inventaire des logements inoccupé?</t>
  </si>
  <si>
    <t xml:space="preserve">oui </t>
  </si>
  <si>
    <t>Taux de subvention</t>
  </si>
  <si>
    <t>Art 56,  4° " les superficies affectées aux espaces commerciaux ou productifs ne peuvent excéder 500 m² par opération subventionnes, ni 20 % de la superficie totale de l'ensemble des biens immeubles construits subventionnés dans le cadre de la politique de la ville</t>
  </si>
  <si>
    <t>en cas de procédure restreinte ou négociée la Liste des soumissionnaires à consulter</t>
  </si>
  <si>
    <t>33.006.28.05 6352</t>
  </si>
  <si>
    <t>Inoccupé</t>
  </si>
  <si>
    <t>Proportion commerce :</t>
  </si>
  <si>
    <t xml:space="preserve">Ceci est un estimatif indicatif et n'engage pas la région </t>
  </si>
  <si>
    <t xml:space="preserve">que lors de l'acquisition </t>
  </si>
  <si>
    <t>* En cas de projet répondant à ses deux critères veuillez contacter l'administration à l'adresse XXX@urban.brussels</t>
  </si>
  <si>
    <t>*** soit le montant le plus faible entre : "Total htva subventionnable" et "dépenses htva version commune"</t>
  </si>
  <si>
    <t>actes éligibles €/m² indéxé**</t>
  </si>
  <si>
    <t>coût au m² htva à prendre en considération***</t>
  </si>
  <si>
    <t>Bien immeuble à l’abandon</t>
  </si>
  <si>
    <t>Bien immeuble inoccupé</t>
  </si>
  <si>
    <t>Bien immeuble inadapté</t>
  </si>
  <si>
    <t>Définitions</t>
  </si>
  <si>
    <t>Déterminé par le suivit des surfaces commerciales déjà accordées durant l'année en cour</t>
  </si>
  <si>
    <t>Arrondi en option avancée sur excel</t>
  </si>
  <si>
    <t xml:space="preserve">Calcul au format affiché. </t>
  </si>
  <si>
    <t>Le bien bénéficie-t-il d'une TVA réduite a 6% dans le cas d'une démolition- reconstruction?*</t>
  </si>
  <si>
    <t>Date d'introduction du permis</t>
  </si>
  <si>
    <t>Date d'attribution du marché de travaux</t>
  </si>
  <si>
    <t>Plans de la situation projetée</t>
  </si>
  <si>
    <t>Plans de la situation existante</t>
  </si>
  <si>
    <t xml:space="preserve">Note décrivant les travaux envisagés </t>
  </si>
  <si>
    <t>Note d'intention relative au projet envisagé et à sa gestion future</t>
  </si>
  <si>
    <t>à compléter</t>
  </si>
  <si>
    <t>CPAS</t>
  </si>
  <si>
    <t>Documents iconographiques (intérieur et extérieur)</t>
  </si>
  <si>
    <t>Veuillez revoir les définitions (onglet précédent) afin de bien compléter le formulaire</t>
  </si>
  <si>
    <t>Détails des frais Non-éligibles</t>
  </si>
  <si>
    <t>** En cas de réponse positive, veuillez joindre tous les renseignements utiles</t>
  </si>
  <si>
    <t>2.1/ Calcul des m² bruts par affectation</t>
  </si>
  <si>
    <t>RDC</t>
  </si>
  <si>
    <t>4ème</t>
  </si>
  <si>
    <t>5ème</t>
  </si>
  <si>
    <t>Dans ce cas, un projet de convention de gestion doit être fourni (AGBRC Art 13)</t>
  </si>
  <si>
    <t>• Équipements de la personne (vêtements, chaussures, parfumerie,…) ;</t>
  </si>
  <si>
    <t>• Équipements de la maison (bricolage, décoration, ameublement,…) ;</t>
  </si>
  <si>
    <t>remplissage automatique suivant informations précédentes</t>
  </si>
  <si>
    <t>Adresse du bien :</t>
  </si>
  <si>
    <t>Stadsbeleid Pijler 1</t>
  </si>
  <si>
    <t>Mont des Arts 10-13</t>
  </si>
  <si>
    <t>Kunstberg 10-13</t>
  </si>
  <si>
    <t xml:space="preserve">Bruxelles 1000 </t>
  </si>
  <si>
    <t>1000 Brussel</t>
  </si>
  <si>
    <t>ppiereuse@urban.brussels</t>
  </si>
  <si>
    <t>tdiouf@urban.brussels</t>
  </si>
  <si>
    <t>Thierno Diouf</t>
  </si>
  <si>
    <t xml:space="preserve">ou </t>
  </si>
  <si>
    <t>Aurélie Schubert</t>
  </si>
  <si>
    <t>aschubert@urban.brussels</t>
  </si>
  <si>
    <t xml:space="preserve">FORMULAIRE D'AIDE A LA CONSTITUTION D'UNE DEMANDE DE SUBVENTION POUR </t>
  </si>
  <si>
    <t>POLITIQUE  DE LA VILLE PAR L'AMENAGEMENT DU TERRITOIRE</t>
  </si>
  <si>
    <t xml:space="preserve">la rénovation, la réhabilitation ou la démolition suivie de la reconstruction de biens immeubles insalubres
ou inadaptés (ORU art 54, al 1er, 2°) </t>
  </si>
  <si>
    <t xml:space="preserve">Adresse : </t>
  </si>
  <si>
    <t>Personne de contact :
(nom, prénom, tél., mail)</t>
  </si>
  <si>
    <t>Métré et devis estimatif des travaux</t>
  </si>
  <si>
    <r>
      <t xml:space="preserve">Descriptif de l'état technique existant </t>
    </r>
    <r>
      <rPr>
        <sz val="8"/>
        <color theme="1"/>
        <rFont val="Calibri"/>
        <family val="2"/>
        <scheme val="minor"/>
      </rPr>
      <t>(chauffage, électricité, ventilation,…)</t>
    </r>
  </si>
  <si>
    <t>Quel est l'état du bien ? *</t>
  </si>
  <si>
    <r>
      <t xml:space="preserve">Insalubre </t>
    </r>
    <r>
      <rPr>
        <u/>
        <sz val="11"/>
        <color rgb="FF7030A0"/>
        <rFont val="Calibri"/>
        <family val="2"/>
        <scheme val="minor"/>
      </rPr>
      <t>et</t>
    </r>
    <r>
      <rPr>
        <sz val="11"/>
        <color rgb="FF7030A0"/>
        <rFont val="Calibri"/>
        <family val="2"/>
        <scheme val="minor"/>
      </rPr>
      <t xml:space="preserve"> inadapté</t>
    </r>
  </si>
  <si>
    <t>Le bien est-il inscrit à l'inventaire des biens inoccupés ? ***</t>
  </si>
  <si>
    <t>Le bien est-il situé dans la zone de rénovation urbaine (ZRU) ?</t>
  </si>
  <si>
    <t>Le bien est-il inscrit à l'inventaire du patrimoine architectural ? **</t>
  </si>
  <si>
    <t>Y-a-t-il présence d'amiante dans le bien ?</t>
  </si>
  <si>
    <t>Le bien possède t-il des caves ?</t>
  </si>
  <si>
    <t>Lourds</t>
  </si>
  <si>
    <t>Légers</t>
  </si>
  <si>
    <r>
      <rPr>
        <b/>
        <i/>
        <sz val="10"/>
        <rFont val="Calibri"/>
        <family val="2"/>
        <scheme val="minor"/>
      </rPr>
      <t>Si "Les deux</t>
    </r>
    <r>
      <rPr>
        <i/>
        <sz val="10"/>
        <rFont val="Calibri"/>
        <family val="2"/>
        <scheme val="minor"/>
      </rPr>
      <t>" :</t>
    </r>
    <r>
      <rPr>
        <i/>
        <sz val="9"/>
        <rFont val="Calibri"/>
        <family val="2"/>
        <scheme val="minor"/>
      </rPr>
      <t xml:space="preserve"> vos commentaires et, le cas échéant, la répartition</t>
    </r>
  </si>
  <si>
    <r>
      <rPr>
        <b/>
        <i/>
        <sz val="10"/>
        <rFont val="Calibri"/>
        <family val="2"/>
        <scheme val="minor"/>
      </rPr>
      <t xml:space="preserve">Si "Rénovation légère" </t>
    </r>
    <r>
      <rPr>
        <i/>
        <sz val="10"/>
        <rFont val="Calibri"/>
        <family val="2"/>
        <scheme val="minor"/>
      </rPr>
      <t>:</t>
    </r>
    <r>
      <rPr>
        <i/>
        <sz val="9"/>
        <rFont val="Calibri"/>
        <family val="2"/>
        <scheme val="minor"/>
      </rPr>
      <t xml:space="preserve"> préciser la performance énergétique à atteindre</t>
    </r>
  </si>
  <si>
    <t>Quel sont les types de travaux ?</t>
  </si>
  <si>
    <t>Construction / rénovation commerce</t>
  </si>
  <si>
    <r>
      <rPr>
        <b/>
        <i/>
        <sz val="10"/>
        <color theme="1"/>
        <rFont val="Calibri"/>
        <family val="2"/>
        <scheme val="minor"/>
      </rPr>
      <t>Si plusieurs taux de TVA seront appliqués :</t>
    </r>
    <r>
      <rPr>
        <i/>
        <sz val="9"/>
        <color theme="1"/>
        <rFont val="Calibri"/>
        <family val="2"/>
        <scheme val="minor"/>
      </rPr>
      <t xml:space="preserve"> préciser lesquels et la clé de répartition</t>
    </r>
  </si>
  <si>
    <t>Calendrier prévisionnel :</t>
  </si>
  <si>
    <t>Date d'attribution du marché de service</t>
  </si>
  <si>
    <t>Un permis d'urbanisme est-il nécessaire ?</t>
  </si>
  <si>
    <t>Dossier introduit par :</t>
  </si>
  <si>
    <t>Le bien immeuble appartient à :</t>
  </si>
  <si>
    <t>Le bien est-il : *</t>
  </si>
  <si>
    <t>Le bien est-il classé ? **</t>
  </si>
  <si>
    <r>
      <t>Le dossier correspond à des travaux (</t>
    </r>
    <r>
      <rPr>
        <sz val="8"/>
        <color theme="1"/>
        <rFont val="Calibri"/>
        <family val="2"/>
        <scheme val="minor"/>
      </rPr>
      <t>OORU art 2 définition</t>
    </r>
    <r>
      <rPr>
        <sz val="11"/>
        <color theme="1"/>
        <rFont val="Calibri"/>
        <family val="2"/>
        <scheme val="minor"/>
      </rPr>
      <t>) : *</t>
    </r>
  </si>
  <si>
    <t>Si oui, lequel ?</t>
  </si>
  <si>
    <t>Veuillez à fournir la fiche projet y afférente.</t>
  </si>
  <si>
    <r>
      <t xml:space="preserve">Un autre cofinancement est-il prévu ? ** </t>
    </r>
    <r>
      <rPr>
        <sz val="9"/>
        <rFont val="Calibri"/>
        <family val="2"/>
        <scheme val="minor"/>
      </rPr>
      <t>(fonds FEDER, be exemplary,…)</t>
    </r>
  </si>
  <si>
    <r>
      <t xml:space="preserve">Le bien est-il repris dans un autre programme / projet régional ? </t>
    </r>
    <r>
      <rPr>
        <sz val="9"/>
        <color theme="1"/>
        <rFont val="Calibri"/>
        <family val="2"/>
        <scheme val="minor"/>
      </rPr>
      <t>(CQD, CRU, PDV,…)</t>
    </r>
  </si>
  <si>
    <t>Des primes vont-elles être demandées ? **</t>
  </si>
  <si>
    <t>L'accessibilité du bâtiment est-elle prévue pour les PMR ?</t>
  </si>
  <si>
    <t>Justification des choix concernant l'accessibilité :</t>
  </si>
  <si>
    <t>* Veuillez consulter la page Définitions (onglet précédent - Def) pour répondre à ces questions</t>
  </si>
  <si>
    <t xml:space="preserve">*** En cas de réponse positive, joindre l'extrait de l’inventaire communal des biens inoccupés et la preuve que les autorités compétentes ont validé cet inventaire, et l’ont officiellement transmis à la Région
</t>
  </si>
  <si>
    <t>A/ Situation existante</t>
  </si>
  <si>
    <t>Nombre de logements :</t>
  </si>
  <si>
    <t>Typologie des logements (nombre) :</t>
  </si>
  <si>
    <t>Autres :</t>
  </si>
  <si>
    <t>B/ Situation projetée, par affectation (m² brut) (ARGRBC Art 3)</t>
  </si>
  <si>
    <t>Locaux</t>
  </si>
  <si>
    <t>Définition m² brut : surface des pièces, en ce compris les cloisons, murs de façade et la moitié des murs mitoyens</t>
  </si>
  <si>
    <t>1/ Logements</t>
  </si>
  <si>
    <t>2/ Caves - Parkings couverts</t>
  </si>
  <si>
    <t>3/ Abords - Parkings non couverts - Terrasses</t>
  </si>
  <si>
    <t>4/ Commerces</t>
  </si>
  <si>
    <r>
      <t>Catégorie de commerce :</t>
    </r>
    <r>
      <rPr>
        <i/>
        <sz val="11"/>
        <color theme="1"/>
        <rFont val="Calibri"/>
        <family val="2"/>
        <scheme val="minor"/>
      </rPr>
      <t xml:space="preserve"> *</t>
    </r>
  </si>
  <si>
    <t>Pensez-vous déléguer la gestion du commerce ?</t>
  </si>
  <si>
    <t>Si oui, veuillez introduire un document annexe</t>
  </si>
  <si>
    <t>Informations additionnelles ?</t>
  </si>
  <si>
    <t>C/ Surfaces éligibles en m² brut</t>
  </si>
  <si>
    <t>4/ Commerces &amp; productifs</t>
  </si>
  <si>
    <t>* selon les catégories définies par Perspective.Brussels :</t>
  </si>
  <si>
    <t>2.2/ Calcul des coûts éligibles sur base des m² par affectation *</t>
  </si>
  <si>
    <t>Frais d'étude / honoraires architecte (HTVA)</t>
  </si>
  <si>
    <t>montants travaux htva</t>
  </si>
  <si>
    <t>% frais d'étude / architecte par affectation</t>
  </si>
  <si>
    <t>prorata étude / architecte htva</t>
  </si>
  <si>
    <t>3/ Abords - Parkings non couverts</t>
  </si>
  <si>
    <t>A titre informatif,
détails des frais non-éligibles :</t>
  </si>
  <si>
    <r>
      <t>Où et comment envoyer le formulaire ?</t>
    </r>
    <r>
      <rPr>
        <i/>
        <sz val="12"/>
        <color theme="1"/>
        <rFont val="Calibri"/>
        <family val="2"/>
        <scheme val="minor"/>
      </rPr>
      <t xml:space="preserve"> &gt; </t>
    </r>
    <r>
      <rPr>
        <sz val="12"/>
        <color theme="1"/>
        <rFont val="Calibri"/>
        <family val="2"/>
        <scheme val="minor"/>
      </rPr>
      <t>en version papier à l’adresse :</t>
    </r>
  </si>
  <si>
    <t>Direction de la Rénovation Urbaine</t>
  </si>
  <si>
    <t>Directie Stadsvernieuwing</t>
  </si>
  <si>
    <t>Politique de la ville Axe 1</t>
  </si>
  <si>
    <t>-</t>
  </si>
  <si>
    <t>Thierno Diouf - coordinateur</t>
  </si>
  <si>
    <t>Philippe Piéreuse - directeur</t>
  </si>
  <si>
    <t>02/432.85.37</t>
  </si>
  <si>
    <t>02/432.85.04</t>
  </si>
  <si>
    <t>02/432.83.32</t>
  </si>
  <si>
    <t>Qui contacter en cas de problème et/ou remarques par rapport au formulaire ?</t>
  </si>
  <si>
    <t>Qui contacter pour des questions sur la Politique de la ville Axe 1 ?</t>
  </si>
  <si>
    <t>Surface brute</t>
  </si>
  <si>
    <t>2/ tva sur frais d'études, plafonnés suivant le type de travaux (art 3, 3e al AGRBC PdV)</t>
  </si>
  <si>
    <t>Délibération des autorités compétentes approuvant le projet et sollicitant la subvention régionale</t>
  </si>
  <si>
    <t>* Index ABEX</t>
  </si>
  <si>
    <t>** Index ABEX</t>
  </si>
  <si>
    <t>Quel sera le taux de TVA appliqué pour les travaux prévus ?</t>
  </si>
  <si>
    <t>1)</t>
  </si>
  <si>
    <t>2)</t>
  </si>
  <si>
    <t>3)</t>
  </si>
  <si>
    <t>4)</t>
  </si>
  <si>
    <t>5)</t>
  </si>
  <si>
    <t>6)</t>
  </si>
  <si>
    <t>7)</t>
  </si>
  <si>
    <t>8)</t>
  </si>
  <si>
    <t>Les espaces commerciaux éligibles à la subvention sont des commerces de proximité répondant à un besoin local spécifique (OORU, art 56, al 3, b), )</t>
  </si>
  <si>
    <t>Un message d'erreur apparaît si le total du tableau A est différent de celui du tableau B</t>
  </si>
  <si>
    <t>La demande de subvention sera analysée après complétude des documents 1) à 7).</t>
  </si>
  <si>
    <t>Si le bien est occupé, est-il prévu de reloger les occupants ?</t>
  </si>
  <si>
    <t>INFORMATIONS COMPLEMENTAIRES</t>
  </si>
  <si>
    <t>Réglementation</t>
  </si>
  <si>
    <t>- Arrêté du Gouvernement du 19/01/2017 relatif à la Politique de la Ville (Art. 1 à 13 et Art. 14 à 22)</t>
  </si>
  <si>
    <t>- Ordonnance du 6/10/2016 organique de la revitalisation urbaine (outre les dispositions communes aux art. 7 à 18, Art. 51 à 53 et Art. 54 à 59)</t>
  </si>
  <si>
    <t>Autres documents</t>
  </si>
  <si>
    <t>Présentation de la politique de la ville par l'aménagement du territoire (PdV Axe 1)</t>
  </si>
  <si>
    <t>Politique de la ville par l'aménagement du territoire (PdV Axe 1)</t>
  </si>
  <si>
    <t>Plus d'informations sur le site de la revitalisation urbaine "quartiers.brussels":</t>
  </si>
  <si>
    <t>• ORU du 6 octobre 2016 : outre les dispositions communes aux art. 7 à 18, Art. 51 à 53 et Art. 54 à 59</t>
  </si>
  <si>
    <t>• Arrêté PdV du 19 janvier 2017 : Art. 1 à 13 et Art. 14 à 22</t>
  </si>
  <si>
    <t>Bien immeuble construit qui est manifestement délaissé par son propriétaire et qui présente d’importantes dégradations ou menace ruine, tel que constaté par arrêté du Bourgmestre ordonnant les mesures d’assainissement ou les réparations nécessaires pour rétablir la salubrité ou la sécurité publique;</t>
  </si>
  <si>
    <t>Bien immeuble qui répond à l’une des conditions suivantes :</t>
  </si>
  <si>
    <t>2° l’immeuble est repris à l’inventaire régional des logements inoccupés, telle qu’établi par le service régional chargé de la lutte contre les logements inoccupés, en application de l’article 15 § 6 du Code bruxellois du logement.</t>
  </si>
  <si>
    <t>Tous travaux de rénovation relative à l’adaptation d’un bien immeuble aux exigences de sécurité, de salubrité et d’équipement des logements, visées à l’article 4, § 1er, du Code bruxellois du Logement, ainsi que tous travaux ne nécessitant pas permis d’urbanisme ou, lorsque ce permis est nécessaire, qui ne portent pas sur la structure du bâtiment ou sur la modification de son volume;</t>
  </si>
  <si>
    <t>Tous travaux de démolition-construction, de réhabilitation ou de rénovation qui outre la mise en conformité de l’immeuble, sont soumis à permis d’urbanisme et portent sur la structure du bâtiment ou sur la modification de son volume;</t>
  </si>
  <si>
    <t>1° son inoccupation fait l’objet d’un constat de l’autorité publique, notamment un constat d’inoccupation par enquête de police ou un arrêté d’inhabitabilité du Bourgmestre pris en exécution des articles 133, alinéa 2 et 135 de la Nouvelle loi communale;</t>
  </si>
  <si>
    <t>Bien immeuble insalubre</t>
  </si>
  <si>
    <t>Bien immeuble construit qui ne respecte pas les exigences de sécurité, de salubrité et d’équipement des logements, telles que définies par le Chapitre Ier du Titre III du Code bruxellois du logement et ses arrêtés d’exécution.</t>
  </si>
  <si>
    <t>Bien dont sa destination et ses aménagements actuels ne sont plus adaptés aux besoins d’occupants actuels ou futurs.</t>
  </si>
  <si>
    <t>Surface totale du logement, incluant les murs et les quotités détenues dans les parties communes de l’immeuble</t>
  </si>
  <si>
    <t xml:space="preserve">Réduction de TVA à 6% pour les opérations concomitantes de démolition – reconstruction </t>
  </si>
  <si>
    <t>Tavaux légers</t>
  </si>
  <si>
    <t>Les bâtiments situés sur le territoire des communes suivantes bénéficient d'une TVA à taux réduit à 6% pour les opérations cocomitantes de démolition-reconstruction : Bruxelles (y compris les anciennes entités de Haeren, Neder-over-Heembeek et Laeken), Anderlecht, Etterbeek, Forest, Ixelles, Molenbeek, Saint-Gilles, Saint-Josse, Schaerbeek et Uccle. L'ensemble du territoire de ces communes est visé.  (Arrêté royal fixant les taux de TVA sur les opérations immobilières (6%-12%-21%), page 17</t>
  </si>
  <si>
    <t>I/ Présentation du dossier</t>
  </si>
  <si>
    <t xml:space="preserve">II/ Documents à remettre obligatoirement (OORU art 56 et ARGBC art 6) </t>
  </si>
  <si>
    <t>III/ Informations sur le bien</t>
  </si>
  <si>
    <t>IV/ Informations sur les travaux</t>
  </si>
  <si>
    <t>V/ Informations sur le budget</t>
  </si>
  <si>
    <t>VI/ Informations sur l'accessibilité</t>
  </si>
  <si>
    <t>lourds</t>
  </si>
  <si>
    <t>légers</t>
  </si>
  <si>
    <t>Montant maximal HTVA indexé des actes éligibles (art 3 AGRBC PdV)</t>
  </si>
  <si>
    <t xml:space="preserve">studio:   / 1 ch :    / 2 ch :    / 3 ch :    / + 3 ch :   </t>
  </si>
  <si>
    <t>Commune / CPAS de</t>
  </si>
  <si>
    <t xml:space="preserve">studio :    / 1 ch :    / 2 ch :    / 3 ch :    / + 3 ch :   </t>
  </si>
  <si>
    <r>
      <t>Montant travaux HTVA (€/m</t>
    </r>
    <r>
      <rPr>
        <i/>
        <vertAlign val="superscript"/>
        <sz val="9"/>
        <color theme="1"/>
        <rFont val="Calibri"/>
        <family val="2"/>
        <scheme val="minor"/>
      </rPr>
      <t>2</t>
    </r>
    <r>
      <rPr>
        <i/>
        <sz val="9"/>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</si>
</sst>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1]"/>
  </numFmts>
  <fonts count="56"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i/>
      <sz val="9"/>
      <color theme="1"/>
      <name val="Calibri"/>
      <family val="2"/>
      <scheme val="minor"/>
    </font>
    <font>
      <i/>
      <sz val="11"/>
      <color theme="1"/>
      <name val="Calibri"/>
      <family val="2"/>
      <scheme val="minor"/>
    </font>
    <font>
      <i/>
      <u/>
      <sz val="11"/>
      <color theme="1"/>
      <name val="Calibri"/>
      <family val="2"/>
      <scheme val="minor"/>
    </font>
    <font>
      <sz val="11"/>
      <color rgb="FF7030A0"/>
      <name val="Calibri"/>
      <family val="2"/>
      <scheme val="minor"/>
    </font>
    <font>
      <i/>
      <sz val="9"/>
      <color rgb="FF7030A0"/>
      <name val="Calibri"/>
      <family val="2"/>
      <scheme val="minor"/>
    </font>
    <font>
      <sz val="9"/>
      <color rgb="FF7030A0"/>
      <name val="Calibri"/>
      <family val="2"/>
      <scheme val="minor"/>
    </font>
    <font>
      <i/>
      <sz val="11"/>
      <color rgb="FF7030A0"/>
      <name val="Calibri"/>
      <family val="2"/>
      <scheme val="minor"/>
    </font>
    <font>
      <i/>
      <u/>
      <sz val="9"/>
      <color theme="0" tint="-0.499984740745262"/>
      <name val="Calibri"/>
      <family val="2"/>
      <scheme val="minor"/>
    </font>
    <font>
      <i/>
      <sz val="9"/>
      <color theme="0" tint="-0.499984740745262"/>
      <name val="Calibri"/>
      <family val="2"/>
      <scheme val="minor"/>
    </font>
    <font>
      <b/>
      <i/>
      <sz val="9"/>
      <color rgb="FF7030A0"/>
      <name val="Calibri"/>
      <family val="2"/>
      <scheme val="minor"/>
    </font>
    <font>
      <sz val="14"/>
      <color theme="1"/>
      <name val="Calibri"/>
      <family val="2"/>
      <scheme val="minor"/>
    </font>
    <font>
      <sz val="11"/>
      <name val="Calibri"/>
      <family val="2"/>
      <scheme val="minor"/>
    </font>
    <font>
      <i/>
      <sz val="9"/>
      <name val="Calibri"/>
      <family val="2"/>
      <scheme val="minor"/>
    </font>
    <font>
      <sz val="9"/>
      <name val="Calibri"/>
      <family val="2"/>
      <scheme val="minor"/>
    </font>
    <font>
      <sz val="11"/>
      <color rgb="FFFF0000"/>
      <name val="Calibri"/>
      <family val="2"/>
      <scheme val="minor"/>
    </font>
    <font>
      <b/>
      <sz val="11"/>
      <name val="Calibri"/>
      <family val="2"/>
      <scheme val="minor"/>
    </font>
    <font>
      <b/>
      <sz val="14"/>
      <color theme="1"/>
      <name val="Calibri"/>
      <family val="2"/>
      <scheme val="minor"/>
    </font>
    <font>
      <i/>
      <u/>
      <sz val="9"/>
      <color theme="1"/>
      <name val="Calibri"/>
      <family val="2"/>
      <scheme val="minor"/>
    </font>
    <font>
      <i/>
      <sz val="10"/>
      <color theme="1"/>
      <name val="Calibri"/>
      <family val="2"/>
      <scheme val="minor"/>
    </font>
    <font>
      <i/>
      <sz val="12"/>
      <color rgb="FF7030A0"/>
      <name val="Calibri"/>
      <family val="2"/>
      <scheme val="minor"/>
    </font>
    <font>
      <i/>
      <sz val="11"/>
      <name val="Calibri"/>
      <family val="2"/>
      <scheme val="minor"/>
    </font>
    <font>
      <i/>
      <sz val="9"/>
      <color theme="0" tint="-0.34998626667073579"/>
      <name val="Calibri"/>
      <family val="2"/>
      <scheme val="minor"/>
    </font>
    <font>
      <i/>
      <u/>
      <sz val="9"/>
      <color theme="0" tint="-0.34998626667073579"/>
      <name val="Calibri"/>
      <family val="2"/>
      <scheme val="minor"/>
    </font>
    <font>
      <sz val="8"/>
      <color theme="1"/>
      <name val="Calibri"/>
      <family val="2"/>
      <scheme val="minor"/>
    </font>
    <font>
      <sz val="10"/>
      <color rgb="FFFF0000"/>
      <name val="Calibri"/>
      <family val="2"/>
      <scheme val="minor"/>
    </font>
    <font>
      <b/>
      <i/>
      <sz val="12"/>
      <color rgb="FF7030A0"/>
      <name val="Calibri"/>
      <family val="2"/>
      <scheme val="minor"/>
    </font>
    <font>
      <b/>
      <sz val="12"/>
      <name val="Calibri"/>
      <family val="2"/>
      <scheme val="minor"/>
    </font>
    <font>
      <b/>
      <sz val="12"/>
      <color theme="1"/>
      <name val="Calibri"/>
      <family val="2"/>
      <scheme val="minor"/>
    </font>
    <font>
      <u/>
      <sz val="11"/>
      <color theme="1"/>
      <name val="Calibri"/>
      <family val="2"/>
      <scheme val="minor"/>
    </font>
    <font>
      <b/>
      <u/>
      <sz val="12"/>
      <color theme="1"/>
      <name val="Calibri"/>
      <family val="2"/>
      <scheme val="minor"/>
    </font>
    <font>
      <sz val="9"/>
      <color theme="1"/>
      <name val="Calibri"/>
      <family val="2"/>
      <scheme val="minor"/>
    </font>
    <font>
      <b/>
      <sz val="9"/>
      <color theme="1"/>
      <name val="Calibri"/>
      <family val="2"/>
      <scheme val="minor"/>
    </font>
    <font>
      <b/>
      <u/>
      <sz val="11"/>
      <name val="Calibri"/>
      <family val="2"/>
      <scheme val="minor"/>
    </font>
    <font>
      <i/>
      <sz val="9"/>
      <color theme="1" tint="0.34998626667073579"/>
      <name val="Calibri"/>
      <family val="2"/>
      <scheme val="minor"/>
    </font>
    <font>
      <b/>
      <i/>
      <sz val="10"/>
      <name val="Calibri"/>
      <family val="2"/>
      <scheme val="minor"/>
    </font>
    <font>
      <i/>
      <sz val="10"/>
      <name val="Calibri"/>
      <family val="2"/>
      <scheme val="minor"/>
    </font>
    <font>
      <b/>
      <i/>
      <sz val="11"/>
      <color rgb="FFFF0000"/>
      <name val="Calibri"/>
      <family val="2"/>
      <scheme val="minor"/>
    </font>
    <font>
      <u/>
      <sz val="11"/>
      <color theme="10"/>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u/>
      <sz val="12"/>
      <color theme="10"/>
      <name val="Calibri"/>
      <family val="2"/>
      <scheme val="minor"/>
    </font>
    <font>
      <u/>
      <sz val="11"/>
      <color rgb="FF7030A0"/>
      <name val="Calibri"/>
      <family val="2"/>
      <scheme val="minor"/>
    </font>
    <font>
      <b/>
      <i/>
      <sz val="10"/>
      <color theme="1"/>
      <name val="Calibri"/>
      <family val="2"/>
      <scheme val="minor"/>
    </font>
    <font>
      <b/>
      <i/>
      <sz val="11"/>
      <color theme="1"/>
      <name val="Calibri"/>
      <family val="2"/>
      <scheme val="minor"/>
    </font>
    <font>
      <b/>
      <sz val="10"/>
      <color rgb="FFFF0000"/>
      <name val="Calibri"/>
      <family val="2"/>
      <scheme val="minor"/>
    </font>
    <font>
      <sz val="11"/>
      <color rgb="FF000000"/>
      <name val="Calibri"/>
      <family val="2"/>
      <scheme val="minor"/>
    </font>
    <font>
      <b/>
      <sz val="14"/>
      <color rgb="FF000000"/>
      <name val="Calibri"/>
      <family val="2"/>
      <scheme val="minor"/>
    </font>
    <font>
      <b/>
      <sz val="12"/>
      <color rgb="FF000000"/>
      <name val="Calibri"/>
      <family val="2"/>
      <scheme val="minor"/>
    </font>
    <font>
      <sz val="9"/>
      <color rgb="FF000000"/>
      <name val="Calibri"/>
      <family val="2"/>
      <scheme val="minor"/>
    </font>
    <font>
      <i/>
      <vertAlign val="superscript"/>
      <sz val="9"/>
      <color theme="1"/>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7CAAC"/>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42" fillId="0" borderId="0" applyNumberFormat="0" applyFill="0" applyBorder="0" applyAlignment="0" applyProtection="0"/>
  </cellStyleXfs>
  <cellXfs count="456">
    <xf numFmtId="0" fontId="0" fillId="0" borderId="0" xfId="0"/>
    <xf numFmtId="0" fontId="3" fillId="0" borderId="0" xfId="0" applyFont="1"/>
    <xf numFmtId="4" fontId="0" fillId="0" borderId="0" xfId="0" applyNumberFormat="1"/>
    <xf numFmtId="0" fontId="7" fillId="0" borderId="0" xfId="0" applyFont="1" applyFill="1" applyBorder="1" applyAlignment="1">
      <alignment horizontal="center"/>
    </xf>
    <xf numFmtId="0" fontId="0" fillId="0" borderId="0" xfId="0" applyFill="1" applyBorder="1"/>
    <xf numFmtId="0" fontId="3" fillId="0" borderId="0" xfId="0" applyFont="1" applyFill="1" applyBorder="1"/>
    <xf numFmtId="0" fontId="7" fillId="0" borderId="0" xfId="0" applyFont="1" applyFill="1" applyBorder="1" applyAlignment="1">
      <alignment horizontal="center" vertical="center" wrapText="1"/>
    </xf>
    <xf numFmtId="0" fontId="0" fillId="0" borderId="0" xfId="0" applyFill="1"/>
    <xf numFmtId="0" fontId="7" fillId="0" borderId="0" xfId="0" applyFont="1" applyFill="1" applyAlignment="1">
      <alignment horizontal="center" vertical="center" wrapText="1"/>
    </xf>
    <xf numFmtId="9" fontId="0" fillId="0" borderId="12" xfId="1" applyFont="1" applyFill="1" applyBorder="1" applyAlignment="1">
      <alignment horizontal="center"/>
    </xf>
    <xf numFmtId="9" fontId="0" fillId="0" borderId="13" xfId="1" applyFont="1" applyFill="1" applyBorder="1" applyAlignment="1">
      <alignment horizontal="center"/>
    </xf>
    <xf numFmtId="9" fontId="0" fillId="0" borderId="14" xfId="1" applyFont="1" applyFill="1" applyBorder="1" applyAlignment="1">
      <alignment horizontal="center"/>
    </xf>
    <xf numFmtId="0" fontId="8" fillId="0" borderId="6" xfId="0" applyFont="1" applyBorder="1"/>
    <xf numFmtId="0" fontId="8" fillId="0" borderId="5" xfId="0" applyFont="1" applyBorder="1"/>
    <xf numFmtId="4" fontId="8" fillId="0" borderId="12" xfId="0" applyNumberFormat="1" applyFont="1" applyFill="1" applyBorder="1"/>
    <xf numFmtId="4" fontId="8" fillId="0" borderId="0" xfId="0" applyNumberFormat="1" applyFont="1" applyFill="1" applyBorder="1"/>
    <xf numFmtId="4" fontId="8" fillId="0" borderId="1" xfId="0" applyNumberFormat="1" applyFont="1" applyFill="1" applyBorder="1"/>
    <xf numFmtId="9" fontId="0" fillId="0" borderId="1" xfId="0" applyNumberFormat="1" applyBorder="1" applyAlignment="1">
      <alignment horizontal="center"/>
    </xf>
    <xf numFmtId="2" fontId="0" fillId="0" borderId="0" xfId="0" applyNumberFormat="1"/>
    <xf numFmtId="0" fontId="0" fillId="0" borderId="0" xfId="0" applyBorder="1"/>
    <xf numFmtId="0" fontId="8" fillId="0" borderId="0" xfId="0" applyFont="1" applyBorder="1"/>
    <xf numFmtId="9" fontId="0" fillId="0" borderId="0" xfId="1" applyFont="1" applyFill="1" applyBorder="1" applyAlignment="1">
      <alignment horizontal="center"/>
    </xf>
    <xf numFmtId="0" fontId="16" fillId="3" borderId="19" xfId="0" applyFont="1" applyFill="1" applyBorder="1"/>
    <xf numFmtId="164" fontId="16" fillId="3" borderId="19" xfId="0" applyNumberFormat="1" applyFont="1" applyFill="1" applyBorder="1"/>
    <xf numFmtId="164" fontId="16" fillId="3" borderId="26" xfId="0" applyNumberFormat="1" applyFont="1" applyFill="1" applyBorder="1"/>
    <xf numFmtId="0" fontId="20" fillId="3" borderId="19" xfId="0" applyFont="1" applyFill="1" applyBorder="1"/>
    <xf numFmtId="164" fontId="20" fillId="3" borderId="19" xfId="0" applyNumberFormat="1" applyFont="1" applyFill="1" applyBorder="1"/>
    <xf numFmtId="9" fontId="0" fillId="0" borderId="0" xfId="0" applyNumberFormat="1"/>
    <xf numFmtId="164" fontId="16" fillId="4" borderId="19" xfId="0" applyNumberFormat="1" applyFont="1" applyFill="1" applyBorder="1"/>
    <xf numFmtId="0" fontId="0" fillId="5" borderId="0" xfId="0" applyFill="1" applyBorder="1"/>
    <xf numFmtId="4" fontId="8" fillId="5" borderId="0" xfId="0" applyNumberFormat="1" applyFont="1" applyFill="1" applyBorder="1"/>
    <xf numFmtId="4" fontId="8" fillId="5" borderId="1" xfId="0" applyNumberFormat="1" applyFont="1" applyFill="1" applyBorder="1"/>
    <xf numFmtId="4" fontId="0" fillId="0" borderId="0" xfId="0" applyNumberFormat="1" applyFill="1" applyBorder="1"/>
    <xf numFmtId="0" fontId="0" fillId="0" borderId="19" xfId="0" applyFill="1" applyBorder="1"/>
    <xf numFmtId="14" fontId="0" fillId="0" borderId="19" xfId="0" applyNumberFormat="1" applyFill="1" applyBorder="1"/>
    <xf numFmtId="164" fontId="8" fillId="0" borderId="19" xfId="0" applyNumberFormat="1" applyFont="1" applyFill="1" applyBorder="1"/>
    <xf numFmtId="164" fontId="0" fillId="0" borderId="0" xfId="0" applyNumberFormat="1" applyFill="1"/>
    <xf numFmtId="164" fontId="0" fillId="0" borderId="19" xfId="0" applyNumberFormat="1" applyFill="1" applyBorder="1"/>
    <xf numFmtId="0" fontId="19" fillId="0" borderId="0" xfId="0" applyFont="1"/>
    <xf numFmtId="4" fontId="0" fillId="0" borderId="12" xfId="0" applyNumberFormat="1" applyFill="1" applyBorder="1"/>
    <xf numFmtId="4" fontId="0" fillId="0" borderId="13" xfId="0" applyNumberFormat="1" applyFill="1" applyBorder="1"/>
    <xf numFmtId="4" fontId="0" fillId="0" borderId="14" xfId="0" applyNumberFormat="1" applyFill="1" applyBorder="1"/>
    <xf numFmtId="0" fontId="7" fillId="5" borderId="0" xfId="0" applyFont="1" applyFill="1" applyBorder="1" applyAlignment="1">
      <alignment horizontal="center" vertical="center" wrapText="1"/>
    </xf>
    <xf numFmtId="0" fontId="5" fillId="0" borderId="0" xfId="0" applyFont="1"/>
    <xf numFmtId="9" fontId="5" fillId="0" borderId="0" xfId="0" applyNumberFormat="1" applyFont="1"/>
    <xf numFmtId="0" fontId="5" fillId="0" borderId="0" xfId="0" applyFont="1" applyAlignment="1">
      <alignment vertical="top"/>
    </xf>
    <xf numFmtId="0" fontId="5" fillId="0" borderId="0" xfId="0" applyFont="1" applyBorder="1"/>
    <xf numFmtId="0" fontId="22" fillId="0" borderId="0" xfId="0" applyFont="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16" xfId="0" applyFont="1" applyBorder="1"/>
    <xf numFmtId="0" fontId="5" fillId="0" borderId="36" xfId="0" applyFont="1" applyBorder="1"/>
    <xf numFmtId="0" fontId="5" fillId="0" borderId="18" xfId="0" applyFont="1" applyBorder="1"/>
    <xf numFmtId="0" fontId="5" fillId="0" borderId="11" xfId="0" applyFont="1" applyBorder="1"/>
    <xf numFmtId="0" fontId="27" fillId="0" borderId="0" xfId="0" applyFont="1" applyBorder="1"/>
    <xf numFmtId="0" fontId="26" fillId="0" borderId="0" xfId="0" applyFont="1" applyBorder="1"/>
    <xf numFmtId="9" fontId="26" fillId="0" borderId="0" xfId="0" applyNumberFormat="1" applyFont="1" applyBorder="1"/>
    <xf numFmtId="4" fontId="8" fillId="0" borderId="19" xfId="0" applyNumberFormat="1" applyFont="1" applyFill="1" applyBorder="1"/>
    <xf numFmtId="0" fontId="23" fillId="0" borderId="0" xfId="0" applyFont="1"/>
    <xf numFmtId="0" fontId="28" fillId="0" borderId="0" xfId="0" applyFont="1"/>
    <xf numFmtId="0" fontId="16" fillId="3" borderId="0" xfId="0" applyFont="1" applyFill="1" applyBorder="1"/>
    <xf numFmtId="0" fontId="5" fillId="0" borderId="19" xfId="0" applyFont="1" applyBorder="1"/>
    <xf numFmtId="0" fontId="3" fillId="0" borderId="0" xfId="0" applyFont="1" applyProtection="1"/>
    <xf numFmtId="0" fontId="0" fillId="0" borderId="0" xfId="0" applyProtection="1"/>
    <xf numFmtId="0" fontId="7" fillId="0" borderId="0" xfId="0" applyFont="1" applyAlignment="1" applyProtection="1">
      <alignment horizontal="center"/>
    </xf>
    <xf numFmtId="2" fontId="0" fillId="0" borderId="0" xfId="0" applyNumberFormat="1" applyProtection="1"/>
    <xf numFmtId="4" fontId="8" fillId="5" borderId="12" xfId="0" applyNumberFormat="1" applyFont="1" applyFill="1" applyBorder="1" applyProtection="1"/>
    <xf numFmtId="0" fontId="0" fillId="0" borderId="0" xfId="0" applyFill="1" applyBorder="1" applyProtection="1"/>
    <xf numFmtId="4" fontId="0" fillId="0" borderId="0" xfId="0" applyNumberFormat="1" applyBorder="1" applyProtection="1"/>
    <xf numFmtId="4" fontId="8" fillId="5" borderId="1" xfId="0" applyNumberFormat="1" applyFont="1" applyFill="1" applyBorder="1" applyProtection="1"/>
    <xf numFmtId="9" fontId="0" fillId="0" borderId="0" xfId="0" applyNumberFormat="1" applyProtection="1"/>
    <xf numFmtId="0" fontId="19" fillId="0" borderId="0" xfId="0" applyFont="1" applyProtection="1"/>
    <xf numFmtId="9" fontId="19" fillId="0" borderId="0" xfId="0" applyNumberFormat="1" applyFont="1" applyProtection="1"/>
    <xf numFmtId="0" fontId="0" fillId="0" borderId="0" xfId="0" applyBorder="1" applyProtection="1"/>
    <xf numFmtId="4" fontId="24" fillId="2" borderId="0" xfId="0" applyNumberFormat="1" applyFont="1" applyFill="1" applyBorder="1" applyProtection="1">
      <protection locked="0"/>
    </xf>
    <xf numFmtId="4" fontId="11" fillId="2" borderId="0" xfId="0" applyNumberFormat="1" applyFont="1" applyFill="1" applyBorder="1" applyProtection="1">
      <protection locked="0"/>
    </xf>
    <xf numFmtId="0" fontId="8" fillId="2" borderId="5" xfId="0" applyFont="1" applyFill="1" applyBorder="1" applyProtection="1">
      <protection locked="0"/>
    </xf>
    <xf numFmtId="0" fontId="8" fillId="2" borderId="6" xfId="0" applyFont="1" applyFill="1" applyBorder="1" applyProtection="1">
      <protection locked="0"/>
    </xf>
    <xf numFmtId="0" fontId="8" fillId="2" borderId="1" xfId="0" applyFont="1" applyFill="1" applyBorder="1" applyProtection="1">
      <protection locked="0"/>
    </xf>
    <xf numFmtId="4" fontId="8" fillId="2" borderId="19" xfId="0" applyNumberFormat="1" applyFont="1" applyFill="1" applyBorder="1" applyProtection="1">
      <protection locked="0"/>
    </xf>
    <xf numFmtId="0" fontId="6" fillId="2" borderId="8" xfId="0" applyFont="1" applyFill="1" applyBorder="1" applyAlignment="1" applyProtection="1">
      <alignment horizontal="left"/>
      <protection locked="0"/>
    </xf>
    <xf numFmtId="0" fontId="6" fillId="2" borderId="17" xfId="0" applyFont="1" applyFill="1" applyBorder="1" applyAlignment="1" applyProtection="1">
      <alignment horizontal="left"/>
      <protection locked="0"/>
    </xf>
    <xf numFmtId="0" fontId="6" fillId="2" borderId="9" xfId="0" applyFont="1" applyFill="1" applyBorder="1" applyAlignment="1" applyProtection="1">
      <alignment horizontal="left"/>
      <protection locked="0"/>
    </xf>
    <xf numFmtId="0" fontId="6" fillId="2" borderId="15" xfId="0" applyFont="1" applyFill="1" applyBorder="1" applyAlignment="1" applyProtection="1">
      <alignment horizontal="left"/>
      <protection locked="0"/>
    </xf>
    <xf numFmtId="0" fontId="6" fillId="2" borderId="0" xfId="0" applyFont="1" applyFill="1" applyBorder="1" applyAlignment="1" applyProtection="1">
      <alignment horizontal="left"/>
      <protection locked="0"/>
    </xf>
    <xf numFmtId="0" fontId="6" fillId="2" borderId="16" xfId="0" applyFont="1" applyFill="1" applyBorder="1" applyAlignment="1" applyProtection="1">
      <alignment horizontal="left"/>
      <protection locked="0"/>
    </xf>
    <xf numFmtId="0" fontId="6" fillId="2" borderId="10" xfId="0" applyFont="1" applyFill="1" applyBorder="1" applyAlignment="1" applyProtection="1">
      <alignment horizontal="left"/>
      <protection locked="0"/>
    </xf>
    <xf numFmtId="0" fontId="6" fillId="2" borderId="18" xfId="0" applyFont="1" applyFill="1" applyBorder="1" applyAlignment="1" applyProtection="1">
      <alignment horizontal="left"/>
      <protection locked="0"/>
    </xf>
    <xf numFmtId="0" fontId="6" fillId="2" borderId="11" xfId="0" applyFont="1" applyFill="1" applyBorder="1" applyAlignment="1" applyProtection="1">
      <alignment horizontal="left"/>
      <protection locked="0"/>
    </xf>
    <xf numFmtId="0" fontId="16" fillId="2" borderId="0" xfId="0" applyFont="1" applyFill="1" applyBorder="1" applyProtection="1">
      <protection locked="0"/>
    </xf>
    <xf numFmtId="9" fontId="5" fillId="0" borderId="0" xfId="0" applyNumberFormat="1" applyFont="1" applyAlignment="1">
      <alignment vertical="top"/>
    </xf>
    <xf numFmtId="4" fontId="0" fillId="0" borderId="19" xfId="0" applyNumberFormat="1" applyBorder="1"/>
    <xf numFmtId="4" fontId="8" fillId="0" borderId="29" xfId="0" applyNumberFormat="1" applyFont="1" applyFill="1" applyBorder="1"/>
    <xf numFmtId="4" fontId="31" fillId="5" borderId="1" xfId="0" applyNumberFormat="1" applyFont="1" applyFill="1" applyBorder="1"/>
    <xf numFmtId="4" fontId="32" fillId="5" borderId="1" xfId="0" applyNumberFormat="1" applyFont="1" applyFill="1" applyBorder="1"/>
    <xf numFmtId="4" fontId="21" fillId="6" borderId="1" xfId="0" applyNumberFormat="1" applyFont="1" applyFill="1" applyBorder="1"/>
    <xf numFmtId="0" fontId="7" fillId="6" borderId="0" xfId="0" applyFont="1" applyFill="1" applyAlignment="1">
      <alignment horizontal="center" vertical="center" wrapText="1"/>
    </xf>
    <xf numFmtId="9" fontId="13" fillId="2" borderId="0" xfId="0" applyNumberFormat="1" applyFont="1" applyFill="1" applyBorder="1" applyProtection="1">
      <protection locked="0"/>
    </xf>
    <xf numFmtId="0" fontId="16" fillId="0" borderId="0" xfId="0" applyFont="1" applyFill="1" applyBorder="1" applyProtection="1"/>
    <xf numFmtId="0" fontId="8" fillId="0" borderId="0" xfId="0" applyFont="1" applyFill="1" applyBorder="1" applyProtection="1">
      <protection locked="0"/>
    </xf>
    <xf numFmtId="0" fontId="5" fillId="0" borderId="0" xfId="0" applyFont="1" applyAlignment="1">
      <alignment horizontal="left" vertical="top" wrapText="1"/>
    </xf>
    <xf numFmtId="0" fontId="7" fillId="7" borderId="0" xfId="0" applyFont="1" applyFill="1" applyAlignment="1">
      <alignment horizontal="center" vertical="center" wrapText="1"/>
    </xf>
    <xf numFmtId="0" fontId="0" fillId="2" borderId="19" xfId="0" applyFill="1" applyBorder="1"/>
    <xf numFmtId="0" fontId="5" fillId="0" borderId="0" xfId="0" applyFont="1" applyFill="1" applyBorder="1"/>
    <xf numFmtId="9" fontId="5" fillId="0" borderId="0" xfId="1" applyFont="1" applyFill="1" applyBorder="1"/>
    <xf numFmtId="0" fontId="5" fillId="0" borderId="0" xfId="0" applyFont="1" applyFill="1" applyBorder="1" applyAlignment="1">
      <alignment wrapText="1"/>
    </xf>
    <xf numFmtId="4" fontId="32" fillId="0" borderId="0" xfId="0" applyNumberFormat="1" applyFont="1" applyFill="1" applyBorder="1"/>
    <xf numFmtId="0" fontId="7" fillId="8" borderId="0" xfId="0" applyFont="1" applyFill="1" applyBorder="1" applyAlignment="1">
      <alignment horizontal="center" vertical="center" wrapText="1"/>
    </xf>
    <xf numFmtId="4" fontId="16" fillId="0" borderId="12" xfId="0" applyNumberFormat="1" applyFont="1" applyFill="1" applyBorder="1"/>
    <xf numFmtId="4" fontId="8" fillId="0" borderId="44" xfId="0" applyNumberFormat="1" applyFont="1" applyFill="1" applyBorder="1"/>
    <xf numFmtId="10" fontId="0" fillId="0" borderId="0" xfId="0" applyNumberFormat="1" applyFill="1" applyProtection="1">
      <protection locked="0"/>
    </xf>
    <xf numFmtId="0" fontId="7" fillId="8" borderId="0" xfId="0" applyFont="1" applyFill="1" applyAlignment="1">
      <alignment horizontal="center" vertical="center" wrapText="1"/>
    </xf>
    <xf numFmtId="4" fontId="8" fillId="0" borderId="32" xfId="0" applyNumberFormat="1" applyFont="1" applyFill="1" applyBorder="1"/>
    <xf numFmtId="0" fontId="0" fillId="0" borderId="18" xfId="0" applyBorder="1"/>
    <xf numFmtId="0" fontId="0" fillId="0" borderId="45" xfId="0" applyBorder="1"/>
    <xf numFmtId="0" fontId="26" fillId="0" borderId="0" xfId="0" applyFont="1" applyAlignment="1">
      <alignment vertical="top" wrapText="1"/>
    </xf>
    <xf numFmtId="0" fontId="5" fillId="0" borderId="19" xfId="0" applyFont="1" applyFill="1" applyBorder="1"/>
    <xf numFmtId="9" fontId="5" fillId="0" borderId="19" xfId="1" applyFont="1" applyFill="1" applyBorder="1"/>
    <xf numFmtId="0" fontId="5" fillId="0" borderId="19" xfId="0" applyFont="1" applyFill="1" applyBorder="1" applyAlignment="1">
      <alignment wrapText="1"/>
    </xf>
    <xf numFmtId="0" fontId="35" fillId="0" borderId="0" xfId="0" applyFont="1"/>
    <xf numFmtId="0" fontId="0" fillId="5" borderId="0" xfId="0" applyFill="1"/>
    <xf numFmtId="0" fontId="16" fillId="5" borderId="0" xfId="0" applyFont="1" applyFill="1" applyBorder="1" applyProtection="1">
      <protection locked="0"/>
    </xf>
    <xf numFmtId="0" fontId="0" fillId="0" borderId="0" xfId="0" applyFont="1" applyFill="1" applyBorder="1"/>
    <xf numFmtId="9" fontId="0" fillId="0" borderId="0" xfId="0" applyNumberFormat="1" applyFill="1" applyBorder="1"/>
    <xf numFmtId="9" fontId="0" fillId="0" borderId="0" xfId="0" applyNumberFormat="1" applyFill="1" applyBorder="1" applyAlignment="1">
      <alignment horizontal="center"/>
    </xf>
    <xf numFmtId="0" fontId="0" fillId="0" borderId="0" xfId="0" applyFill="1" applyBorder="1" applyAlignment="1">
      <alignment horizontal="center"/>
    </xf>
    <xf numFmtId="0" fontId="38" fillId="0" borderId="0" xfId="0" applyFont="1"/>
    <xf numFmtId="17" fontId="38" fillId="0" borderId="0" xfId="0" applyNumberFormat="1" applyFont="1"/>
    <xf numFmtId="0" fontId="38" fillId="0" borderId="0" xfId="0" applyFont="1" applyAlignment="1"/>
    <xf numFmtId="0" fontId="35" fillId="0" borderId="0" xfId="0" applyFont="1" applyAlignment="1">
      <alignment vertical="top" wrapText="1"/>
    </xf>
    <xf numFmtId="0" fontId="5" fillId="0" borderId="35" xfId="0" applyFont="1" applyBorder="1" applyAlignment="1">
      <alignment horizontal="center" wrapText="1"/>
    </xf>
    <xf numFmtId="0" fontId="8" fillId="3" borderId="0" xfId="0" applyFont="1" applyFill="1" applyBorder="1" applyProtection="1">
      <protection locked="0"/>
    </xf>
    <xf numFmtId="9" fontId="16" fillId="2" borderId="0" xfId="0" applyNumberFormat="1" applyFont="1" applyFill="1"/>
    <xf numFmtId="0" fontId="0" fillId="2" borderId="0" xfId="0" applyFill="1" applyBorder="1"/>
    <xf numFmtId="0" fontId="0" fillId="2" borderId="0" xfId="0" applyFill="1" applyBorder="1" applyAlignment="1">
      <alignment horizontal="center"/>
    </xf>
    <xf numFmtId="9" fontId="0" fillId="5" borderId="0" xfId="0" applyNumberFormat="1" applyFill="1"/>
    <xf numFmtId="0" fontId="16" fillId="0" borderId="0" xfId="0" applyFont="1" applyFill="1" applyBorder="1" applyProtection="1">
      <protection locked="0"/>
    </xf>
    <xf numFmtId="0" fontId="0" fillId="2" borderId="9" xfId="0"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0" borderId="0" xfId="0"/>
    <xf numFmtId="0" fontId="0" fillId="0" borderId="0" xfId="0"/>
    <xf numFmtId="0" fontId="0" fillId="2" borderId="0" xfId="0" applyFill="1" applyBorder="1" applyAlignment="1" applyProtection="1">
      <alignment horizontal="left" wrapText="1"/>
      <protection locked="0"/>
    </xf>
    <xf numFmtId="0" fontId="0" fillId="2" borderId="17" xfId="0" applyFill="1" applyBorder="1" applyAlignment="1" applyProtection="1">
      <alignment horizontal="left" wrapText="1"/>
      <protection locked="0"/>
    </xf>
    <xf numFmtId="0" fontId="42" fillId="0" borderId="0" xfId="2" applyAlignment="1">
      <alignment vertical="center"/>
    </xf>
    <xf numFmtId="0" fontId="43" fillId="0" borderId="0" xfId="0" applyFont="1"/>
    <xf numFmtId="0" fontId="44" fillId="0" borderId="0" xfId="0" applyFont="1" applyAlignment="1">
      <alignment vertical="center"/>
    </xf>
    <xf numFmtId="0" fontId="45" fillId="0" borderId="0" xfId="0" applyFont="1" applyAlignment="1">
      <alignment vertical="center"/>
    </xf>
    <xf numFmtId="0" fontId="43" fillId="0" borderId="0" xfId="0" applyFont="1" applyAlignment="1"/>
    <xf numFmtId="0" fontId="32" fillId="0" borderId="0" xfId="0" applyFont="1" applyAlignment="1">
      <alignment vertical="center"/>
    </xf>
    <xf numFmtId="0" fontId="43" fillId="0" borderId="0" xfId="0" applyFont="1" applyAlignment="1">
      <alignment vertical="center"/>
    </xf>
    <xf numFmtId="0" fontId="46" fillId="0" borderId="0" xfId="2" applyFont="1" applyAlignment="1">
      <alignment vertical="center"/>
    </xf>
    <xf numFmtId="0" fontId="46" fillId="0" borderId="0" xfId="2" applyFont="1"/>
    <xf numFmtId="0" fontId="45" fillId="0" borderId="0" xfId="0" applyFont="1" applyAlignment="1">
      <alignment horizontal="left" vertical="center"/>
    </xf>
    <xf numFmtId="0" fontId="43" fillId="0" borderId="0" xfId="0" applyFont="1" applyAlignment="1">
      <alignment horizontal="right"/>
    </xf>
    <xf numFmtId="0" fontId="8" fillId="2" borderId="5" xfId="0" applyFont="1" applyFill="1" applyBorder="1" applyProtection="1"/>
    <xf numFmtId="0" fontId="8" fillId="2" borderId="6" xfId="0" applyFont="1" applyFill="1" applyBorder="1" applyProtection="1"/>
    <xf numFmtId="0" fontId="8" fillId="2" borderId="1" xfId="0" applyFont="1" applyFill="1" applyBorder="1" applyAlignment="1" applyProtection="1">
      <alignment vertical="center"/>
      <protection locked="0"/>
    </xf>
    <xf numFmtId="0" fontId="8" fillId="2" borderId="31" xfId="0" applyFont="1" applyFill="1" applyBorder="1" applyAlignment="1" applyProtection="1">
      <alignment vertical="center"/>
      <protection locked="0"/>
    </xf>
    <xf numFmtId="0" fontId="8" fillId="2" borderId="30"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4" xfId="0" applyFill="1" applyBorder="1" applyAlignment="1" applyProtection="1">
      <alignment vertical="center"/>
      <protection locked="0"/>
    </xf>
    <xf numFmtId="0" fontId="8" fillId="2" borderId="5" xfId="0" applyFont="1" applyFill="1" applyBorder="1" applyAlignment="1" applyProtection="1">
      <alignment vertical="center"/>
      <protection locked="0"/>
    </xf>
    <xf numFmtId="0" fontId="8" fillId="2" borderId="7" xfId="0" applyFont="1" applyFill="1" applyBorder="1" applyAlignment="1" applyProtection="1">
      <alignment vertical="center"/>
      <protection locked="0"/>
    </xf>
    <xf numFmtId="0" fontId="8" fillId="2" borderId="6" xfId="0" applyFont="1" applyFill="1" applyBorder="1" applyAlignment="1" applyProtection="1">
      <alignment vertical="center"/>
      <protection locked="0"/>
    </xf>
    <xf numFmtId="0" fontId="8" fillId="2" borderId="19" xfId="0" applyFont="1" applyFill="1" applyBorder="1" applyAlignment="1" applyProtection="1">
      <alignment vertical="center"/>
      <protection locked="0"/>
    </xf>
    <xf numFmtId="0" fontId="8" fillId="2" borderId="5" xfId="0" applyFont="1" applyFill="1" applyBorder="1" applyAlignment="1" applyProtection="1">
      <alignment vertical="top"/>
      <protection locked="0"/>
    </xf>
    <xf numFmtId="0" fontId="8" fillId="2" borderId="6" xfId="0" applyFont="1" applyFill="1" applyBorder="1" applyAlignment="1" applyProtection="1">
      <alignment vertical="top"/>
      <protection locked="0"/>
    </xf>
    <xf numFmtId="0" fontId="42" fillId="0" borderId="0" xfId="2"/>
    <xf numFmtId="0" fontId="42" fillId="0" borderId="0" xfId="2" quotePrefix="1"/>
    <xf numFmtId="0" fontId="6" fillId="0" borderId="0" xfId="0" applyFont="1" applyProtection="1"/>
    <xf numFmtId="0" fontId="3" fillId="0" borderId="0" xfId="0" applyFont="1" applyAlignment="1" applyProtection="1">
      <alignment vertical="center"/>
    </xf>
    <xf numFmtId="0" fontId="2" fillId="0" borderId="0" xfId="0" applyFont="1" applyAlignment="1" applyProtection="1">
      <alignment horizontal="right" vertical="top"/>
    </xf>
    <xf numFmtId="0" fontId="0" fillId="0" borderId="0" xfId="0" applyFill="1" applyProtection="1"/>
    <xf numFmtId="0" fontId="8" fillId="0" borderId="19" xfId="0" applyFont="1" applyFill="1" applyBorder="1" applyProtection="1"/>
    <xf numFmtId="0" fontId="5" fillId="0" borderId="0" xfId="0" applyFont="1" applyFill="1" applyProtection="1"/>
    <xf numFmtId="0" fontId="16" fillId="0" borderId="0" xfId="0" applyFont="1" applyProtection="1"/>
    <xf numFmtId="0" fontId="0" fillId="0" borderId="0" xfId="0" applyFont="1" applyProtection="1"/>
    <xf numFmtId="0" fontId="8" fillId="2" borderId="1" xfId="0" applyFont="1" applyFill="1" applyBorder="1" applyProtection="1"/>
    <xf numFmtId="0" fontId="34" fillId="0" borderId="0" xfId="0" applyFont="1" applyProtection="1"/>
    <xf numFmtId="0" fontId="6" fillId="0" borderId="0" xfId="0" applyFont="1" applyAlignment="1" applyProtection="1">
      <alignment horizontal="left"/>
    </xf>
    <xf numFmtId="0" fontId="0" fillId="0" borderId="19" xfId="0" applyBorder="1" applyProtection="1"/>
    <xf numFmtId="0" fontId="35" fillId="0" borderId="0" xfId="0" applyFont="1" applyAlignment="1" applyProtection="1">
      <alignment horizontal="left" vertical="top"/>
    </xf>
    <xf numFmtId="0" fontId="7" fillId="0" borderId="19" xfId="0" applyFont="1" applyBorder="1" applyAlignment="1" applyProtection="1">
      <alignment horizontal="center" vertical="top" wrapText="1"/>
    </xf>
    <xf numFmtId="0" fontId="0" fillId="0" borderId="19" xfId="0" applyFont="1" applyBorder="1" applyAlignment="1" applyProtection="1">
      <alignment horizontal="center" vertical="top" wrapText="1"/>
    </xf>
    <xf numFmtId="0" fontId="0" fillId="0" borderId="19" xfId="0" applyBorder="1" applyAlignment="1" applyProtection="1">
      <alignment horizontal="center" vertical="top" wrapText="1"/>
    </xf>
    <xf numFmtId="0" fontId="7" fillId="0" borderId="0" xfId="0" applyFont="1" applyAlignment="1" applyProtection="1">
      <alignment horizontal="left"/>
    </xf>
    <xf numFmtId="0" fontId="49" fillId="0" borderId="0" xfId="0" applyFont="1" applyAlignment="1" applyProtection="1">
      <alignment horizontal="left"/>
    </xf>
    <xf numFmtId="0" fontId="3" fillId="0" borderId="0" xfId="0" applyFont="1" applyAlignment="1" applyProtection="1"/>
    <xf numFmtId="0" fontId="3" fillId="5" borderId="8" xfId="0" applyFont="1" applyFill="1" applyBorder="1" applyProtection="1"/>
    <xf numFmtId="0" fontId="7" fillId="5" borderId="0" xfId="0" applyFont="1" applyFill="1" applyBorder="1" applyAlignment="1" applyProtection="1">
      <alignment horizontal="center"/>
    </xf>
    <xf numFmtId="0" fontId="0" fillId="5" borderId="15" xfId="0" applyFill="1" applyBorder="1" applyProtection="1"/>
    <xf numFmtId="0" fontId="49" fillId="5" borderId="10" xfId="0" applyFont="1" applyFill="1" applyBorder="1" applyAlignment="1" applyProtection="1">
      <alignment horizontal="center"/>
    </xf>
    <xf numFmtId="0" fontId="5" fillId="0" borderId="0" xfId="0" applyFont="1" applyProtection="1"/>
    <xf numFmtId="0" fontId="51" fillId="0" borderId="0" xfId="0" applyFont="1"/>
    <xf numFmtId="0" fontId="51" fillId="0" borderId="53" xfId="0" applyFont="1" applyBorder="1"/>
    <xf numFmtId="0" fontId="53" fillId="0" borderId="0" xfId="0" applyFont="1" applyAlignment="1">
      <alignment vertical="top" wrapText="1"/>
    </xf>
    <xf numFmtId="0" fontId="51" fillId="0" borderId="0" xfId="0" applyFont="1" applyAlignment="1">
      <alignment wrapText="1"/>
    </xf>
    <xf numFmtId="0" fontId="51" fillId="0" borderId="0" xfId="0" applyFont="1" applyAlignment="1">
      <alignment vertical="top" wrapText="1"/>
    </xf>
    <xf numFmtId="0" fontId="51" fillId="0" borderId="0" xfId="0" applyFont="1" applyAlignment="1">
      <alignment horizontal="left" vertical="top" wrapText="1"/>
    </xf>
    <xf numFmtId="0" fontId="54" fillId="0" borderId="0" xfId="0" applyFont="1" applyAlignment="1">
      <alignment vertical="top" wrapText="1"/>
    </xf>
    <xf numFmtId="0" fontId="37" fillId="0" borderId="0" xfId="0" applyFont="1" applyAlignment="1" applyProtection="1">
      <alignment vertical="center"/>
    </xf>
    <xf numFmtId="0" fontId="16" fillId="2" borderId="3" xfId="0" applyFont="1" applyFill="1" applyBorder="1" applyProtection="1"/>
    <xf numFmtId="0" fontId="17" fillId="0" borderId="0" xfId="0" applyFont="1" applyBorder="1" applyAlignment="1" applyProtection="1">
      <alignment horizontal="right" vertical="center" wrapText="1"/>
    </xf>
    <xf numFmtId="0" fontId="18" fillId="0" borderId="0" xfId="0" applyFont="1" applyBorder="1" applyAlignment="1" applyProtection="1">
      <alignment horizontal="left" vertical="top" wrapText="1"/>
    </xf>
    <xf numFmtId="0" fontId="0" fillId="0" borderId="8" xfId="0" applyBorder="1" applyProtection="1"/>
    <xf numFmtId="0" fontId="0" fillId="0" borderId="15" xfId="0" applyBorder="1" applyProtection="1"/>
    <xf numFmtId="0" fontId="0" fillId="0" borderId="10" xfId="0" applyBorder="1" applyProtection="1"/>
    <xf numFmtId="4" fontId="8" fillId="0" borderId="0" xfId="0" applyNumberFormat="1" applyFont="1" applyFill="1" applyBorder="1" applyProtection="1"/>
    <xf numFmtId="0" fontId="0" fillId="0" borderId="0" xfId="0" applyProtection="1">
      <protection locked="0"/>
    </xf>
    <xf numFmtId="0" fontId="8" fillId="0" borderId="5" xfId="0" applyFont="1" applyBorder="1" applyProtection="1"/>
    <xf numFmtId="0" fontId="8" fillId="0" borderId="6" xfId="0" applyFont="1" applyBorder="1" applyProtection="1"/>
    <xf numFmtId="0" fontId="8" fillId="0" borderId="0" xfId="0" applyFont="1" applyFill="1" applyBorder="1" applyProtection="1"/>
    <xf numFmtId="0" fontId="18" fillId="0" borderId="0" xfId="0" applyFont="1" applyBorder="1" applyAlignment="1" applyProtection="1">
      <alignment vertical="top" wrapText="1"/>
    </xf>
    <xf numFmtId="0" fontId="16" fillId="0" borderId="0" xfId="0" applyFont="1" applyBorder="1" applyProtection="1"/>
    <xf numFmtId="0" fontId="0" fillId="0" borderId="0" xfId="0" applyFill="1" applyBorder="1" applyAlignment="1" applyProtection="1">
      <alignment horizontal="center"/>
    </xf>
    <xf numFmtId="0" fontId="17" fillId="0" borderId="0" xfId="0" applyFont="1" applyBorder="1" applyAlignment="1" applyProtection="1">
      <alignment horizontal="center" vertical="center" wrapText="1"/>
    </xf>
    <xf numFmtId="0" fontId="35" fillId="0" borderId="0" xfId="0" applyFont="1" applyAlignment="1" applyProtection="1">
      <alignment horizontal="left" vertical="top" wrapText="1"/>
    </xf>
    <xf numFmtId="0" fontId="10" fillId="0" borderId="0" xfId="0" applyFont="1" applyBorder="1" applyAlignment="1" applyProtection="1">
      <alignment horizontal="left" vertical="top" wrapText="1"/>
    </xf>
    <xf numFmtId="49" fontId="15" fillId="2" borderId="3" xfId="0" applyNumberFormat="1" applyFont="1" applyFill="1" applyBorder="1" applyAlignment="1" applyProtection="1">
      <alignment horizontal="left" vertical="center"/>
    </xf>
    <xf numFmtId="49" fontId="15" fillId="2" borderId="3" xfId="0" applyNumberFormat="1" applyFont="1" applyFill="1" applyBorder="1" applyAlignment="1" applyProtection="1">
      <alignment vertical="center"/>
    </xf>
    <xf numFmtId="0" fontId="8" fillId="0" borderId="2" xfId="0" applyFont="1" applyBorder="1" applyProtection="1">
      <protection locked="0"/>
    </xf>
    <xf numFmtId="0" fontId="8" fillId="0" borderId="0" xfId="0" applyFont="1" applyProtection="1">
      <protection locked="0"/>
    </xf>
    <xf numFmtId="0" fontId="16" fillId="0" borderId="0" xfId="0" applyFont="1" applyProtection="1">
      <protection locked="0"/>
    </xf>
    <xf numFmtId="0" fontId="8" fillId="0" borderId="22" xfId="0" applyFont="1" applyBorder="1" applyProtection="1">
      <protection locked="0"/>
    </xf>
    <xf numFmtId="0" fontId="8" fillId="0" borderId="23" xfId="0" applyFont="1" applyBorder="1" applyProtection="1">
      <protection locked="0"/>
    </xf>
    <xf numFmtId="9" fontId="0" fillId="0" borderId="0" xfId="0" applyNumberFormat="1" applyAlignment="1" applyProtection="1">
      <alignment vertical="center"/>
      <protection locked="0"/>
    </xf>
    <xf numFmtId="0" fontId="21" fillId="2" borderId="3" xfId="0" applyFont="1" applyFill="1" applyBorder="1" applyAlignment="1" applyProtection="1">
      <alignment vertical="center"/>
    </xf>
    <xf numFmtId="0" fontId="0" fillId="2" borderId="9" xfId="0" applyFill="1" applyBorder="1" applyAlignment="1" applyProtection="1">
      <alignment wrapText="1"/>
      <protection locked="0"/>
    </xf>
    <xf numFmtId="0" fontId="0" fillId="2" borderId="16" xfId="0" applyFill="1" applyBorder="1" applyAlignment="1" applyProtection="1">
      <alignment wrapText="1"/>
      <protection locked="0"/>
    </xf>
    <xf numFmtId="4" fontId="8" fillId="0" borderId="0" xfId="0" applyNumberFormat="1" applyFont="1" applyBorder="1" applyProtection="1">
      <protection locked="0"/>
    </xf>
    <xf numFmtId="0" fontId="28" fillId="0" borderId="0" xfId="0" applyFont="1" applyProtection="1">
      <protection locked="0"/>
    </xf>
    <xf numFmtId="0" fontId="5" fillId="0" borderId="0" xfId="0" applyFont="1" applyProtection="1">
      <protection locked="0"/>
    </xf>
    <xf numFmtId="0" fontId="28" fillId="0" borderId="0" xfId="0" applyFont="1" applyProtection="1"/>
    <xf numFmtId="4" fontId="8" fillId="0" borderId="19" xfId="0" applyNumberFormat="1" applyFont="1" applyFill="1" applyBorder="1" applyProtection="1"/>
    <xf numFmtId="4" fontId="8" fillId="0" borderId="20" xfId="0" applyNumberFormat="1" applyFont="1" applyBorder="1" applyProtection="1"/>
    <xf numFmtId="4" fontId="15" fillId="5" borderId="1" xfId="0" applyNumberFormat="1" applyFont="1" applyFill="1" applyBorder="1" applyProtection="1"/>
    <xf numFmtId="0" fontId="6" fillId="0" borderId="0" xfId="0" applyFont="1" applyAlignment="1" applyProtection="1">
      <alignment horizontal="left" wrapText="1"/>
    </xf>
    <xf numFmtId="0" fontId="6" fillId="0" borderId="0" xfId="0" applyFont="1" applyFill="1" applyBorder="1" applyAlignment="1" applyProtection="1">
      <alignment horizontal="left"/>
    </xf>
    <xf numFmtId="4" fontId="0" fillId="0" borderId="0" xfId="0" applyNumberFormat="1" applyBorder="1" applyAlignment="1" applyProtection="1"/>
    <xf numFmtId="0" fontId="0" fillId="5" borderId="17" xfId="0" applyFill="1" applyBorder="1" applyProtection="1"/>
    <xf numFmtId="0" fontId="0" fillId="5" borderId="9" xfId="0" applyFill="1" applyBorder="1" applyProtection="1"/>
    <xf numFmtId="0" fontId="7" fillId="5" borderId="15" xfId="0" applyFont="1" applyFill="1" applyBorder="1" applyAlignment="1" applyProtection="1">
      <alignment horizontal="center"/>
    </xf>
    <xf numFmtId="0" fontId="0" fillId="5" borderId="0" xfId="0" applyFill="1" applyBorder="1" applyProtection="1"/>
    <xf numFmtId="0" fontId="0" fillId="5" borderId="16" xfId="0" applyFill="1" applyBorder="1" applyProtection="1"/>
    <xf numFmtId="4" fontId="8" fillId="5" borderId="13" xfId="0" applyNumberFormat="1" applyFont="1" applyFill="1" applyBorder="1" applyProtection="1"/>
    <xf numFmtId="4" fontId="8" fillId="5" borderId="14" xfId="0" applyNumberFormat="1" applyFont="1" applyFill="1" applyBorder="1" applyProtection="1"/>
    <xf numFmtId="4" fontId="8" fillId="5" borderId="0" xfId="0" applyNumberFormat="1" applyFont="1" applyFill="1" applyBorder="1" applyProtection="1"/>
    <xf numFmtId="0" fontId="0" fillId="5" borderId="18" xfId="0" applyFill="1" applyBorder="1" applyProtection="1"/>
    <xf numFmtId="0" fontId="0" fillId="5" borderId="11" xfId="0" applyFill="1" applyBorder="1" applyProtection="1"/>
    <xf numFmtId="4" fontId="9" fillId="0" borderId="0" xfId="0" applyNumberFormat="1" applyFont="1" applyFill="1" applyBorder="1" applyProtection="1">
      <protection locked="0"/>
    </xf>
    <xf numFmtId="2" fontId="0" fillId="0" borderId="0" xfId="0" applyNumberFormat="1" applyFill="1" applyProtection="1">
      <protection locked="0"/>
    </xf>
    <xf numFmtId="4" fontId="8" fillId="0" borderId="13" xfId="0" applyNumberFormat="1" applyFont="1" applyBorder="1" applyProtection="1">
      <protection locked="0"/>
    </xf>
    <xf numFmtId="4" fontId="0" fillId="0" borderId="19" xfId="0" applyNumberFormat="1" applyBorder="1" applyProtection="1">
      <protection locked="0"/>
    </xf>
    <xf numFmtId="0" fontId="0" fillId="0" borderId="0" xfId="0" applyAlignment="1" applyProtection="1">
      <alignment vertical="center"/>
    </xf>
    <xf numFmtId="0" fontId="8" fillId="0" borderId="2" xfId="0" applyFont="1" applyBorder="1" applyProtection="1"/>
    <xf numFmtId="0" fontId="8" fillId="0" borderId="0" xfId="0" applyFont="1" applyBorder="1" applyProtection="1"/>
    <xf numFmtId="0" fontId="16" fillId="0" borderId="0" xfId="0" applyFont="1" applyAlignment="1" applyProtection="1">
      <alignment vertical="center"/>
    </xf>
    <xf numFmtId="9" fontId="0" fillId="0" borderId="0" xfId="0" applyNumberFormat="1" applyAlignment="1" applyProtection="1">
      <alignment vertical="center"/>
    </xf>
    <xf numFmtId="0" fontId="16" fillId="0" borderId="0" xfId="0" applyFont="1" applyBorder="1" applyAlignment="1" applyProtection="1">
      <alignment vertical="center"/>
    </xf>
    <xf numFmtId="0" fontId="16" fillId="2" borderId="0" xfId="0" applyFont="1" applyFill="1" applyBorder="1" applyAlignment="1" applyProtection="1">
      <alignment vertical="center"/>
    </xf>
    <xf numFmtId="0" fontId="0" fillId="0" borderId="0" xfId="0" applyBorder="1" applyAlignment="1" applyProtection="1">
      <alignment vertical="center"/>
    </xf>
    <xf numFmtId="9" fontId="16" fillId="0"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alignment vertical="center"/>
    </xf>
    <xf numFmtId="0" fontId="0" fillId="0" borderId="0" xfId="0" applyFill="1" applyBorder="1" applyAlignment="1" applyProtection="1">
      <alignment horizontal="center" vertical="center"/>
    </xf>
    <xf numFmtId="0" fontId="16" fillId="0" borderId="0" xfId="0" applyFont="1" applyFill="1" applyProtection="1"/>
    <xf numFmtId="4" fontId="8" fillId="0" borderId="0" xfId="0" applyNumberFormat="1" applyFont="1" applyBorder="1" applyProtection="1"/>
    <xf numFmtId="0" fontId="2" fillId="5" borderId="0" xfId="0" applyFont="1" applyFill="1" applyProtection="1"/>
    <xf numFmtId="4" fontId="0" fillId="0" borderId="0" xfId="0" applyNumberFormat="1" applyProtection="1"/>
    <xf numFmtId="0" fontId="7" fillId="5" borderId="10" xfId="0" applyFont="1" applyFill="1" applyBorder="1" applyAlignment="1" applyProtection="1">
      <alignment horizontal="center"/>
    </xf>
    <xf numFmtId="0" fontId="7" fillId="0" borderId="0" xfId="0" applyFont="1" applyAlignment="1" applyProtection="1">
      <alignment horizontal="center" vertical="center"/>
    </xf>
    <xf numFmtId="0" fontId="7" fillId="0" borderId="0" xfId="0" applyFont="1" applyAlignment="1" applyProtection="1">
      <alignment horizontal="center" vertical="center" wrapText="1"/>
    </xf>
    <xf numFmtId="0" fontId="0" fillId="0" borderId="0" xfId="0" applyFont="1" applyAlignment="1" applyProtection="1">
      <alignment horizontal="left"/>
    </xf>
    <xf numFmtId="0" fontId="0" fillId="0" borderId="0" xfId="0" applyAlignment="1" applyProtection="1">
      <alignment horizontal="right"/>
    </xf>
    <xf numFmtId="0" fontId="3" fillId="0" borderId="0" xfId="0" applyFont="1" applyAlignment="1" applyProtection="1">
      <alignment horizontal="center"/>
    </xf>
    <xf numFmtId="0" fontId="2" fillId="0" borderId="0" xfId="0" applyFont="1" applyAlignment="1" applyProtection="1">
      <alignment horizontal="right"/>
    </xf>
    <xf numFmtId="0" fontId="7" fillId="0" borderId="0" xfId="0" applyFont="1" applyAlignment="1" applyProtection="1">
      <alignment horizontal="left" vertical="center"/>
    </xf>
    <xf numFmtId="0" fontId="0" fillId="0" borderId="0" xfId="0" applyFill="1" applyBorder="1" applyAlignment="1" applyProtection="1">
      <alignment horizontal="left"/>
    </xf>
    <xf numFmtId="0" fontId="12" fillId="0" borderId="0" xfId="0" applyFont="1" applyAlignment="1" applyProtection="1">
      <alignment horizontal="right"/>
    </xf>
    <xf numFmtId="9" fontId="13" fillId="2" borderId="0" xfId="0" applyNumberFormat="1" applyFont="1" applyFill="1" applyBorder="1" applyProtection="1"/>
    <xf numFmtId="0" fontId="33" fillId="0" borderId="0" xfId="0" applyFont="1" applyProtection="1"/>
    <xf numFmtId="0" fontId="48" fillId="0" borderId="0" xfId="0" applyFont="1" applyProtection="1"/>
    <xf numFmtId="0" fontId="5" fillId="0" borderId="19" xfId="0" applyFont="1" applyBorder="1" applyAlignment="1" applyProtection="1">
      <alignment horizontal="center"/>
    </xf>
    <xf numFmtId="0" fontId="5" fillId="0" borderId="54" xfId="0" applyFont="1" applyBorder="1" applyAlignment="1" applyProtection="1">
      <alignment horizontal="center"/>
    </xf>
    <xf numFmtId="0" fontId="5" fillId="0" borderId="35" xfId="0" applyFont="1" applyBorder="1" applyProtection="1"/>
    <xf numFmtId="0" fontId="5" fillId="0" borderId="19" xfId="0" applyFont="1" applyBorder="1" applyProtection="1"/>
    <xf numFmtId="4" fontId="5" fillId="0" borderId="19" xfId="0" applyNumberFormat="1" applyFont="1" applyBorder="1" applyProtection="1"/>
    <xf numFmtId="4" fontId="5" fillId="0" borderId="54" xfId="0" applyNumberFormat="1" applyFont="1" applyBorder="1" applyProtection="1"/>
    <xf numFmtId="0" fontId="5" fillId="0" borderId="36" xfId="0" applyFont="1" applyBorder="1" applyProtection="1"/>
    <xf numFmtId="0" fontId="5" fillId="0" borderId="55" xfId="0" applyFont="1" applyBorder="1" applyProtection="1"/>
    <xf numFmtId="4" fontId="5" fillId="0" borderId="55" xfId="0" applyNumberFormat="1" applyFont="1" applyBorder="1" applyProtection="1"/>
    <xf numFmtId="4" fontId="5" fillId="0" borderId="56" xfId="0" applyNumberFormat="1" applyFont="1" applyBorder="1" applyProtection="1"/>
    <xf numFmtId="9" fontId="16" fillId="0" borderId="0" xfId="0" applyNumberFormat="1" applyFont="1" applyProtection="1"/>
    <xf numFmtId="4" fontId="19" fillId="0" borderId="0" xfId="0" applyNumberFormat="1" applyFont="1" applyProtection="1"/>
    <xf numFmtId="4" fontId="8" fillId="0" borderId="0" xfId="0" applyNumberFormat="1" applyFont="1" applyProtection="1"/>
    <xf numFmtId="4" fontId="11" fillId="0" borderId="0" xfId="0" applyNumberFormat="1" applyFont="1" applyFill="1" applyBorder="1" applyAlignment="1" applyProtection="1">
      <alignment horizontal="center"/>
    </xf>
    <xf numFmtId="2" fontId="0" fillId="0" borderId="0" xfId="0" applyNumberFormat="1" applyFill="1" applyBorder="1" applyProtection="1"/>
    <xf numFmtId="4" fontId="0" fillId="5" borderId="1" xfId="0" applyNumberFormat="1" applyFill="1" applyBorder="1" applyProtection="1"/>
    <xf numFmtId="4" fontId="13" fillId="0" borderId="0" xfId="0" applyNumberFormat="1" applyFont="1" applyBorder="1" applyProtection="1"/>
    <xf numFmtId="4" fontId="13" fillId="0" borderId="0" xfId="0" applyNumberFormat="1" applyFont="1" applyProtection="1"/>
    <xf numFmtId="2" fontId="13" fillId="0" borderId="0" xfId="0" applyNumberFormat="1" applyFont="1" applyProtection="1"/>
    <xf numFmtId="0" fontId="50" fillId="0" borderId="0" xfId="0" applyFont="1" applyProtection="1"/>
    <xf numFmtId="0" fontId="29" fillId="0" borderId="0" xfId="0" applyFont="1" applyProtection="1"/>
    <xf numFmtId="0" fontId="23" fillId="0" borderId="37" xfId="0" applyFont="1" applyBorder="1" applyProtection="1"/>
    <xf numFmtId="0" fontId="10" fillId="0" borderId="38" xfId="0" applyFont="1" applyBorder="1" applyAlignment="1" applyProtection="1">
      <alignment vertical="top"/>
    </xf>
    <xf numFmtId="0" fontId="0" fillId="0" borderId="38" xfId="0" applyBorder="1" applyProtection="1"/>
    <xf numFmtId="0" fontId="0" fillId="0" borderId="39" xfId="0" applyBorder="1" applyProtection="1"/>
    <xf numFmtId="0" fontId="23" fillId="0" borderId="40" xfId="0" applyFont="1" applyBorder="1" applyProtection="1"/>
    <xf numFmtId="0" fontId="10" fillId="0" borderId="0" xfId="0" applyFont="1" applyBorder="1" applyAlignment="1" applyProtection="1">
      <alignment vertical="top"/>
    </xf>
    <xf numFmtId="0" fontId="0" fillId="0" borderId="21" xfId="0" applyBorder="1" applyProtection="1"/>
    <xf numFmtId="0" fontId="23" fillId="0" borderId="41" xfId="0" applyFont="1" applyBorder="1" applyProtection="1"/>
    <xf numFmtId="0" fontId="0" fillId="0" borderId="42" xfId="0" applyBorder="1" applyProtection="1"/>
    <xf numFmtId="0" fontId="0" fillId="0" borderId="43" xfId="0" applyBorder="1" applyProtection="1"/>
    <xf numFmtId="4" fontId="9" fillId="0" borderId="0" xfId="0" applyNumberFormat="1" applyFont="1" applyBorder="1" applyProtection="1"/>
    <xf numFmtId="4" fontId="30" fillId="5" borderId="1" xfId="0" applyNumberFormat="1" applyFont="1" applyFill="1" applyBorder="1" applyProtection="1"/>
    <xf numFmtId="4" fontId="14" fillId="0" borderId="0" xfId="0" applyNumberFormat="1" applyFont="1" applyBorder="1" applyProtection="1"/>
    <xf numFmtId="0" fontId="2" fillId="0" borderId="0" xfId="0" applyFont="1" applyAlignment="1" applyProtection="1">
      <alignment horizontal="left"/>
    </xf>
    <xf numFmtId="0" fontId="7" fillId="0" borderId="0" xfId="0" applyFont="1" applyFill="1" applyAlignment="1" applyProtection="1">
      <alignment horizontal="center" vertical="center"/>
    </xf>
    <xf numFmtId="0" fontId="7" fillId="5" borderId="0" xfId="0" applyFont="1" applyFill="1" applyAlignment="1" applyProtection="1">
      <alignment horizontal="center" vertical="center" wrapText="1"/>
    </xf>
    <xf numFmtId="4" fontId="0" fillId="0" borderId="0" xfId="0" applyNumberFormat="1" applyFill="1" applyBorder="1" applyProtection="1"/>
    <xf numFmtId="0" fontId="7" fillId="0" borderId="0" xfId="0" applyFont="1" applyFill="1" applyAlignment="1" applyProtection="1">
      <alignment horizontal="center"/>
    </xf>
    <xf numFmtId="0" fontId="17" fillId="0" borderId="0" xfId="0" applyFont="1" applyBorder="1" applyAlignment="1" applyProtection="1">
      <alignment horizontal="center" vertical="center" wrapText="1"/>
    </xf>
    <xf numFmtId="0" fontId="17" fillId="2" borderId="37" xfId="0" applyFont="1" applyFill="1" applyBorder="1" applyAlignment="1" applyProtection="1">
      <alignment horizontal="left" vertical="top" wrapText="1"/>
      <protection locked="0"/>
    </xf>
    <xf numFmtId="0" fontId="17" fillId="2" borderId="38" xfId="0" applyFont="1" applyFill="1" applyBorder="1" applyAlignment="1" applyProtection="1">
      <alignment horizontal="left" vertical="top" wrapText="1"/>
      <protection locked="0"/>
    </xf>
    <xf numFmtId="0" fontId="17" fillId="2" borderId="0" xfId="0" applyFont="1" applyFill="1" applyBorder="1" applyAlignment="1" applyProtection="1">
      <alignment horizontal="left" vertical="top" wrapText="1"/>
      <protection locked="0"/>
    </xf>
    <xf numFmtId="0" fontId="17" fillId="2" borderId="21" xfId="0" applyFont="1" applyFill="1" applyBorder="1" applyAlignment="1" applyProtection="1">
      <alignment horizontal="left" vertical="top" wrapText="1"/>
      <protection locked="0"/>
    </xf>
    <xf numFmtId="0" fontId="17" fillId="2" borderId="41" xfId="0" applyFont="1" applyFill="1" applyBorder="1" applyAlignment="1" applyProtection="1">
      <alignment horizontal="left" vertical="top" wrapText="1"/>
      <protection locked="0"/>
    </xf>
    <xf numFmtId="0" fontId="17" fillId="2" borderId="42" xfId="0" applyFont="1" applyFill="1" applyBorder="1" applyAlignment="1" applyProtection="1">
      <alignment horizontal="left" vertical="top" wrapText="1"/>
      <protection locked="0"/>
    </xf>
    <xf numFmtId="0" fontId="17" fillId="2" borderId="43" xfId="0" applyFont="1" applyFill="1" applyBorder="1" applyAlignment="1" applyProtection="1">
      <alignment horizontal="left" vertical="top" wrapText="1"/>
      <protection locked="0"/>
    </xf>
    <xf numFmtId="0" fontId="8" fillId="2" borderId="37" xfId="0" applyFont="1" applyFill="1" applyBorder="1" applyAlignment="1" applyProtection="1">
      <alignment horizontal="center"/>
      <protection locked="0"/>
    </xf>
    <xf numFmtId="0" fontId="8" fillId="2" borderId="39" xfId="0" applyFont="1" applyFill="1" applyBorder="1" applyAlignment="1" applyProtection="1">
      <alignment horizontal="center"/>
      <protection locked="0"/>
    </xf>
    <xf numFmtId="0" fontId="8" fillId="2" borderId="40" xfId="0" applyFont="1" applyFill="1" applyBorder="1" applyAlignment="1" applyProtection="1">
      <alignment horizontal="center"/>
      <protection locked="0"/>
    </xf>
    <xf numFmtId="0" fontId="8" fillId="2" borderId="21" xfId="0" applyFont="1" applyFill="1" applyBorder="1" applyAlignment="1" applyProtection="1">
      <alignment horizontal="center"/>
      <protection locked="0"/>
    </xf>
    <xf numFmtId="0" fontId="8" fillId="2" borderId="41" xfId="0" applyFont="1" applyFill="1" applyBorder="1" applyAlignment="1" applyProtection="1">
      <alignment horizontal="center"/>
      <protection locked="0"/>
    </xf>
    <xf numFmtId="0" fontId="8" fillId="2" borderId="43" xfId="0" applyFont="1" applyFill="1" applyBorder="1" applyAlignment="1" applyProtection="1">
      <alignment horizontal="center"/>
      <protection locked="0"/>
    </xf>
    <xf numFmtId="0" fontId="0" fillId="0" borderId="0" xfId="0" applyAlignment="1" applyProtection="1">
      <alignment vertical="top" wrapText="1"/>
    </xf>
    <xf numFmtId="0" fontId="0" fillId="0" borderId="0" xfId="0" applyAlignment="1" applyProtection="1">
      <alignment vertical="top"/>
    </xf>
    <xf numFmtId="0" fontId="0" fillId="0" borderId="16" xfId="0" applyBorder="1" applyAlignment="1" applyProtection="1">
      <alignment vertical="top"/>
    </xf>
    <xf numFmtId="0" fontId="0" fillId="0" borderId="0" xfId="0" applyFont="1" applyAlignment="1" applyProtection="1">
      <alignment horizontal="left" vertical="top" wrapText="1"/>
    </xf>
    <xf numFmtId="0" fontId="16" fillId="2" borderId="28" xfId="0" applyFont="1" applyFill="1" applyBorder="1" applyAlignment="1" applyProtection="1">
      <alignment horizontal="left" vertical="top"/>
      <protection locked="0"/>
    </xf>
    <xf numFmtId="0" fontId="16" fillId="2" borderId="46" xfId="0" applyFont="1" applyFill="1" applyBorder="1" applyAlignment="1" applyProtection="1">
      <alignment horizontal="left" vertical="top"/>
      <protection locked="0"/>
    </xf>
    <xf numFmtId="0" fontId="16" fillId="2" borderId="29" xfId="0" applyFont="1" applyFill="1" applyBorder="1" applyAlignment="1" applyProtection="1">
      <alignment horizontal="left" vertical="top"/>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17" fillId="2" borderId="8" xfId="0" applyFont="1" applyFill="1" applyBorder="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17" fillId="2" borderId="10" xfId="0" applyFont="1" applyFill="1" applyBorder="1" applyAlignment="1" applyProtection="1">
      <alignment horizontal="left" vertical="top" wrapText="1"/>
      <protection locked="0"/>
    </xf>
    <xf numFmtId="0" fontId="17" fillId="2" borderId="11" xfId="0" applyFont="1" applyFill="1" applyBorder="1" applyAlignment="1" applyProtection="1">
      <alignment horizontal="left" vertical="top" wrapText="1"/>
      <protection locked="0"/>
    </xf>
    <xf numFmtId="0" fontId="5" fillId="0" borderId="0" xfId="0" applyFont="1" applyBorder="1" applyAlignment="1" applyProtection="1">
      <alignment horizontal="center" vertical="top" wrapText="1"/>
    </xf>
    <xf numFmtId="0" fontId="35" fillId="0" borderId="0" xfId="0" applyFont="1" applyAlignment="1" applyProtection="1">
      <alignment horizontal="left" vertical="top" wrapText="1"/>
    </xf>
    <xf numFmtId="0" fontId="35" fillId="0" borderId="0" xfId="0" applyFont="1" applyBorder="1" applyAlignment="1" applyProtection="1">
      <alignment horizontal="left" vertical="center" wrapText="1"/>
    </xf>
    <xf numFmtId="0" fontId="0" fillId="0" borderId="0" xfId="0" applyAlignment="1" applyProtection="1">
      <alignment horizontal="left" vertical="top" wrapText="1"/>
    </xf>
    <xf numFmtId="0" fontId="0" fillId="0" borderId="16" xfId="0" applyBorder="1" applyAlignment="1" applyProtection="1">
      <alignment horizontal="left" vertical="top" wrapText="1"/>
    </xf>
    <xf numFmtId="0" fontId="41" fillId="0" borderId="0" xfId="0" applyFont="1" applyAlignment="1" applyProtection="1">
      <alignment horizontal="left" vertical="top" wrapText="1"/>
    </xf>
    <xf numFmtId="0" fontId="4" fillId="5" borderId="8" xfId="0" applyFont="1" applyFill="1" applyBorder="1" applyAlignment="1" applyProtection="1">
      <alignment horizontal="center" vertical="center"/>
    </xf>
    <xf numFmtId="0" fontId="4" fillId="5" borderId="17" xfId="0" applyFont="1" applyFill="1" applyBorder="1" applyAlignment="1" applyProtection="1">
      <alignment horizontal="center" vertical="center"/>
    </xf>
    <xf numFmtId="0" fontId="4" fillId="5" borderId="9" xfId="0" applyFont="1" applyFill="1" applyBorder="1" applyAlignment="1" applyProtection="1">
      <alignment horizontal="center" vertical="center"/>
    </xf>
    <xf numFmtId="0" fontId="4" fillId="5" borderId="15" xfId="0" applyFont="1" applyFill="1" applyBorder="1" applyAlignment="1" applyProtection="1">
      <alignment horizontal="center" vertical="center"/>
    </xf>
    <xf numFmtId="0" fontId="4" fillId="5" borderId="0" xfId="0" applyFont="1" applyFill="1" applyBorder="1" applyAlignment="1" applyProtection="1">
      <alignment horizontal="center" vertical="center"/>
    </xf>
    <xf numFmtId="0" fontId="4" fillId="5" borderId="16" xfId="0" applyFont="1" applyFill="1" applyBorder="1" applyAlignment="1" applyProtection="1">
      <alignment horizontal="center" vertical="center"/>
    </xf>
    <xf numFmtId="0" fontId="4" fillId="5" borderId="10" xfId="0" applyFont="1" applyFill="1" applyBorder="1" applyAlignment="1" applyProtection="1">
      <alignment horizontal="center" vertical="center" wrapText="1"/>
    </xf>
    <xf numFmtId="0" fontId="4" fillId="5" borderId="18" xfId="0" applyFont="1" applyFill="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0" fontId="0" fillId="2" borderId="8"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0" xfId="0" applyAlignment="1" applyProtection="1">
      <alignment horizontal="left"/>
    </xf>
    <xf numFmtId="0" fontId="0" fillId="0" borderId="16" xfId="0" applyBorder="1" applyAlignment="1" applyProtection="1">
      <alignment horizontal="left"/>
    </xf>
    <xf numFmtId="0" fontId="0" fillId="5" borderId="15" xfId="0" applyFill="1" applyBorder="1" applyAlignment="1" applyProtection="1">
      <alignment horizontal="center"/>
    </xf>
    <xf numFmtId="0" fontId="0" fillId="5" borderId="0" xfId="0" applyFill="1" applyBorder="1" applyAlignment="1" applyProtection="1">
      <alignment horizontal="center"/>
    </xf>
    <xf numFmtId="0" fontId="0" fillId="5" borderId="16" xfId="0" applyFill="1" applyBorder="1" applyAlignment="1" applyProtection="1">
      <alignment horizontal="center"/>
    </xf>
    <xf numFmtId="49" fontId="15" fillId="2" borderId="24" xfId="0" applyNumberFormat="1" applyFont="1" applyFill="1" applyBorder="1" applyAlignment="1" applyProtection="1">
      <alignment horizontal="center" vertical="center"/>
      <protection locked="0"/>
    </xf>
    <xf numFmtId="49" fontId="15" fillId="2" borderId="4" xfId="0" applyNumberFormat="1" applyFont="1" applyFill="1" applyBorder="1" applyAlignment="1" applyProtection="1">
      <alignment horizontal="center" vertical="center"/>
      <protection locked="0"/>
    </xf>
    <xf numFmtId="49" fontId="15" fillId="2" borderId="24" xfId="0" applyNumberFormat="1" applyFont="1" applyFill="1" applyBorder="1" applyAlignment="1" applyProtection="1">
      <alignment horizontal="left" vertical="center"/>
      <protection locked="0"/>
    </xf>
    <xf numFmtId="49" fontId="15" fillId="2" borderId="4" xfId="0" applyNumberFormat="1" applyFont="1" applyFill="1" applyBorder="1" applyAlignment="1" applyProtection="1">
      <alignment horizontal="left" vertical="center"/>
      <protection locked="0"/>
    </xf>
    <xf numFmtId="0" fontId="21" fillId="2" borderId="24"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top" wrapText="1"/>
      <protection locked="0"/>
    </xf>
    <xf numFmtId="0" fontId="7" fillId="2" borderId="18" xfId="0" applyFont="1" applyFill="1" applyBorder="1" applyAlignment="1" applyProtection="1">
      <alignment horizontal="center" vertical="top" wrapText="1"/>
      <protection locked="0"/>
    </xf>
    <xf numFmtId="0" fontId="7" fillId="2" borderId="11" xfId="0" applyFont="1" applyFill="1" applyBorder="1" applyAlignment="1" applyProtection="1">
      <alignment horizontal="center" vertical="top" wrapText="1"/>
      <protection locked="0"/>
    </xf>
    <xf numFmtId="0" fontId="0" fillId="2" borderId="15" xfId="0" applyFill="1" applyBorder="1" applyAlignment="1" applyProtection="1">
      <alignment horizontal="left" wrapText="1"/>
    </xf>
    <xf numFmtId="0" fontId="0" fillId="2" borderId="0" xfId="0" applyFill="1" applyBorder="1" applyAlignment="1" applyProtection="1">
      <alignment horizontal="left" wrapText="1"/>
    </xf>
    <xf numFmtId="0" fontId="0" fillId="2" borderId="8" xfId="0" applyFill="1" applyBorder="1" applyAlignment="1" applyProtection="1">
      <alignment horizontal="left" wrapText="1"/>
    </xf>
    <xf numFmtId="0" fontId="0" fillId="2" borderId="17" xfId="0" applyFill="1" applyBorder="1" applyAlignment="1" applyProtection="1">
      <alignment horizontal="left" wrapText="1"/>
    </xf>
    <xf numFmtId="0" fontId="0" fillId="2" borderId="15" xfId="0" applyFill="1" applyBorder="1" applyAlignment="1" applyProtection="1">
      <alignment horizontal="left" wrapText="1"/>
      <protection locked="0"/>
    </xf>
    <xf numFmtId="0" fontId="0" fillId="2" borderId="0" xfId="0"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7" fillId="5" borderId="15" xfId="0" applyFont="1" applyFill="1" applyBorder="1" applyAlignment="1" applyProtection="1">
      <alignment horizontal="center"/>
    </xf>
    <xf numFmtId="0" fontId="7" fillId="5" borderId="0" xfId="0" applyFont="1" applyFill="1" applyBorder="1" applyAlignment="1" applyProtection="1">
      <alignment horizontal="center"/>
    </xf>
    <xf numFmtId="0" fontId="10" fillId="0" borderId="0" xfId="0" applyFont="1" applyBorder="1" applyAlignment="1" applyProtection="1">
      <alignment horizontal="left" vertical="top" wrapText="1"/>
    </xf>
    <xf numFmtId="0" fontId="0" fillId="2" borderId="16" xfId="0" applyFill="1" applyBorder="1" applyAlignment="1" applyProtection="1">
      <alignment horizontal="left" wrapText="1"/>
    </xf>
    <xf numFmtId="0" fontId="0" fillId="2" borderId="15"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16" xfId="0" applyFill="1" applyBorder="1" applyAlignment="1" applyProtection="1">
      <alignment horizontal="left" vertical="top" wrapText="1"/>
    </xf>
    <xf numFmtId="0" fontId="0" fillId="2" borderId="15" xfId="0" applyFill="1" applyBorder="1" applyAlignment="1" applyProtection="1">
      <alignment horizontal="center" vertical="top" wrapText="1"/>
      <protection locked="0"/>
    </xf>
    <xf numFmtId="0" fontId="0" fillId="2" borderId="0" xfId="0" applyFill="1" applyBorder="1" applyAlignment="1" applyProtection="1">
      <alignment horizontal="center" vertical="top" wrapText="1"/>
      <protection locked="0"/>
    </xf>
    <xf numFmtId="0" fontId="0" fillId="2" borderId="16" xfId="0" applyFill="1" applyBorder="1" applyAlignment="1" applyProtection="1">
      <alignment horizontal="center" vertical="top" wrapText="1"/>
      <protection locked="0"/>
    </xf>
    <xf numFmtId="0" fontId="0" fillId="2" borderId="10" xfId="0" applyFill="1" applyBorder="1" applyAlignment="1" applyProtection="1">
      <alignment horizontal="center" vertical="top" wrapText="1"/>
      <protection locked="0"/>
    </xf>
    <xf numFmtId="0" fontId="0" fillId="2" borderId="18" xfId="0" applyFill="1" applyBorder="1" applyAlignment="1" applyProtection="1">
      <alignment horizontal="center" vertical="top" wrapText="1"/>
      <protection locked="0"/>
    </xf>
    <xf numFmtId="0" fontId="0" fillId="2" borderId="11" xfId="0" applyFill="1" applyBorder="1" applyAlignment="1" applyProtection="1">
      <alignment horizontal="center" vertical="top" wrapText="1"/>
      <protection locked="0"/>
    </xf>
    <xf numFmtId="0" fontId="0" fillId="2" borderId="8" xfId="0" applyFill="1" applyBorder="1" applyAlignment="1" applyProtection="1">
      <alignment horizontal="left"/>
    </xf>
    <xf numFmtId="0" fontId="0" fillId="2" borderId="17" xfId="0" applyFill="1" applyBorder="1" applyAlignment="1" applyProtection="1">
      <alignment horizontal="left"/>
    </xf>
    <xf numFmtId="0" fontId="0" fillId="2" borderId="15" xfId="0" applyFill="1" applyBorder="1" applyAlignment="1" applyProtection="1">
      <alignment horizontal="left"/>
    </xf>
    <xf numFmtId="0" fontId="0" fillId="2" borderId="0" xfId="0" applyFill="1" applyBorder="1" applyAlignment="1" applyProtection="1">
      <alignment horizontal="left"/>
    </xf>
    <xf numFmtId="0" fontId="10" fillId="0" borderId="0" xfId="0" applyFont="1" applyBorder="1" applyAlignment="1" applyProtection="1">
      <alignment horizontal="center" vertical="top" wrapText="1"/>
    </xf>
    <xf numFmtId="0" fontId="5" fillId="0" borderId="45" xfId="0" applyFont="1" applyBorder="1" applyAlignment="1" applyProtection="1">
      <alignment horizontal="center"/>
    </xf>
    <xf numFmtId="0" fontId="5" fillId="0" borderId="34" xfId="0" applyFont="1" applyBorder="1" applyAlignment="1" applyProtection="1">
      <alignment horizontal="center"/>
    </xf>
    <xf numFmtId="0" fontId="5" fillId="0" borderId="32"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19" xfId="0" applyFont="1" applyBorder="1" applyAlignment="1" applyProtection="1">
      <alignment horizontal="center" vertical="center"/>
    </xf>
    <xf numFmtId="0" fontId="4" fillId="5" borderId="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4" xfId="0" applyFont="1" applyFill="1" applyBorder="1" applyAlignment="1">
      <alignment horizontal="center" vertical="center"/>
    </xf>
    <xf numFmtId="0" fontId="0" fillId="2" borderId="19" xfId="0" applyFill="1" applyBorder="1" applyAlignment="1">
      <alignment horizontal="center"/>
    </xf>
    <xf numFmtId="0" fontId="26" fillId="0" borderId="0" xfId="0" applyFont="1" applyAlignment="1">
      <alignment horizontal="left" vertical="top" wrapText="1"/>
    </xf>
    <xf numFmtId="0" fontId="4" fillId="5" borderId="17" xfId="0" applyFont="1" applyFill="1" applyBorder="1" applyAlignment="1">
      <alignment horizontal="center" vertical="center"/>
    </xf>
    <xf numFmtId="0" fontId="51" fillId="9" borderId="49" xfId="0" applyFont="1" applyFill="1" applyBorder="1" applyAlignment="1">
      <alignment horizontal="center" vertical="top" wrapText="1"/>
    </xf>
    <xf numFmtId="0" fontId="51" fillId="9" borderId="50" xfId="0" applyFont="1" applyFill="1" applyBorder="1" applyAlignment="1">
      <alignment horizontal="center" vertical="top" wrapText="1"/>
    </xf>
    <xf numFmtId="0" fontId="52" fillId="9" borderId="47" xfId="0" applyFont="1" applyFill="1" applyBorder="1" applyAlignment="1">
      <alignment horizontal="center" vertical="center"/>
    </xf>
    <xf numFmtId="0" fontId="52" fillId="9" borderId="48" xfId="0" applyFont="1" applyFill="1" applyBorder="1" applyAlignment="1">
      <alignment horizontal="center" vertical="center"/>
    </xf>
    <xf numFmtId="0" fontId="51" fillId="9" borderId="51" xfId="0" applyFont="1" applyFill="1" applyBorder="1" applyAlignment="1">
      <alignment horizontal="center" vertical="top" wrapText="1"/>
    </xf>
    <xf numFmtId="0" fontId="51" fillId="9" borderId="52" xfId="0" applyFont="1" applyFill="1" applyBorder="1" applyAlignment="1">
      <alignment horizontal="center" vertical="top" wrapText="1"/>
    </xf>
    <xf numFmtId="0" fontId="53" fillId="0" borderId="0" xfId="0" applyFont="1" applyAlignment="1">
      <alignment vertical="top" wrapText="1"/>
    </xf>
    <xf numFmtId="0" fontId="25" fillId="0" borderId="0" xfId="0" applyFont="1" applyAlignment="1">
      <alignment horizontal="center" wrapText="1"/>
    </xf>
    <xf numFmtId="0" fontId="16" fillId="3" borderId="26" xfId="0" applyFont="1" applyFill="1" applyBorder="1" applyAlignment="1">
      <alignment horizontal="center"/>
    </xf>
    <xf numFmtId="0" fontId="16" fillId="3" borderId="27" xfId="0" applyFont="1" applyFill="1" applyBorder="1" applyAlignment="1">
      <alignment horizontal="center"/>
    </xf>
    <xf numFmtId="0" fontId="16" fillId="3" borderId="26" xfId="0" applyFont="1" applyFill="1" applyBorder="1" applyAlignment="1">
      <alignment horizontal="center" wrapText="1"/>
    </xf>
    <xf numFmtId="0" fontId="16" fillId="3" borderId="25" xfId="0" applyFont="1" applyFill="1" applyBorder="1" applyAlignment="1">
      <alignment horizontal="center" wrapText="1"/>
    </xf>
    <xf numFmtId="0" fontId="16" fillId="3" borderId="19" xfId="0" applyFont="1" applyFill="1" applyBorder="1" applyAlignment="1">
      <alignment horizontal="center"/>
    </xf>
    <xf numFmtId="0" fontId="20" fillId="3" borderId="28" xfId="0" applyFont="1" applyFill="1" applyBorder="1" applyAlignment="1">
      <alignment horizontal="center"/>
    </xf>
    <xf numFmtId="0" fontId="20" fillId="3" borderId="29" xfId="0" applyFont="1" applyFill="1" applyBorder="1" applyAlignment="1">
      <alignment horizontal="center"/>
    </xf>
    <xf numFmtId="0" fontId="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4" xfId="0" applyFont="1" applyFill="1" applyBorder="1" applyAlignment="1">
      <alignment horizontal="center" vertical="center"/>
    </xf>
    <xf numFmtId="49" fontId="21" fillId="5" borderId="0" xfId="0" applyNumberFormat="1" applyFont="1" applyFill="1" applyAlignment="1">
      <alignment horizontal="center"/>
    </xf>
    <xf numFmtId="0" fontId="21" fillId="5" borderId="0" xfId="0" applyNumberFormat="1" applyFont="1" applyFill="1" applyAlignment="1">
      <alignment horizontal="center"/>
    </xf>
    <xf numFmtId="0" fontId="21" fillId="5" borderId="0" xfId="0" applyFont="1" applyFill="1" applyAlignment="1">
      <alignment horizontal="left"/>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5" xfId="0" applyFill="1" applyBorder="1" applyAlignment="1">
      <alignment horizontal="center" vertical="center"/>
    </xf>
    <xf numFmtId="164" fontId="8" fillId="0" borderId="26" xfId="0" applyNumberFormat="1" applyFont="1" applyFill="1" applyBorder="1" applyAlignment="1">
      <alignment horizontal="center" vertical="center"/>
    </xf>
    <xf numFmtId="164" fontId="8" fillId="0" borderId="27" xfId="0" applyNumberFormat="1" applyFont="1" applyFill="1" applyBorder="1" applyAlignment="1">
      <alignment horizontal="center" vertical="center"/>
    </xf>
    <xf numFmtId="164" fontId="8" fillId="0" borderId="25" xfId="0" applyNumberFormat="1" applyFont="1" applyFill="1" applyBorder="1" applyAlignment="1">
      <alignment horizontal="center" vertic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5" xfId="0" applyFill="1" applyBorder="1" applyAlignment="1">
      <alignment horizontal="center"/>
    </xf>
    <xf numFmtId="0" fontId="21" fillId="5" borderId="15" xfId="0" applyFont="1" applyFill="1" applyBorder="1" applyAlignment="1">
      <alignment horizontal="center" vertical="center"/>
    </xf>
    <xf numFmtId="0" fontId="21" fillId="5" borderId="0" xfId="0" applyFont="1" applyFill="1" applyBorder="1" applyAlignment="1">
      <alignment horizontal="center" vertical="center"/>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FFFF66"/>
      <color rgb="FF66FF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cloud.urban.brussels/s/5FXLMgJnDH2ge6R" TargetMode="External"/><Relationship Id="rId2" Type="http://schemas.openxmlformats.org/officeDocument/2006/relationships/hyperlink" Target="https://cloud.urban.brussels/s/M6QSHjmasmoYRR7/download/2017.01.19%20arr%C3%AAt%C3%A9%20du%20GRBC%20relatif%20%C3%A0%20la%20PDV.pdf" TargetMode="External"/><Relationship Id="rId1" Type="http://schemas.openxmlformats.org/officeDocument/2006/relationships/hyperlink" Target="https://cloud.urban.brussels/s/Kk8GQmyjCSbgWEc/download/2016.10.06%20OORU.pdf" TargetMode="External"/><Relationship Id="rId5" Type="http://schemas.openxmlformats.org/officeDocument/2006/relationships/printerSettings" Target="../printerSettings/printerSettings6.bin"/><Relationship Id="rId4" Type="http://schemas.openxmlformats.org/officeDocument/2006/relationships/hyperlink" Target="https://quartiers.brussels/3/"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piereuse@urban.brussels" TargetMode="External"/><Relationship Id="rId2" Type="http://schemas.openxmlformats.org/officeDocument/2006/relationships/hyperlink" Target="mailto:tdiouf@urban.brussels" TargetMode="External"/><Relationship Id="rId1" Type="http://schemas.openxmlformats.org/officeDocument/2006/relationships/hyperlink" Target="mailto:tdiouf@urban.brussels" TargetMode="External"/><Relationship Id="rId5" Type="http://schemas.openxmlformats.org/officeDocument/2006/relationships/printerSettings" Target="../printerSettings/printerSettings7.bin"/><Relationship Id="rId4" Type="http://schemas.openxmlformats.org/officeDocument/2006/relationships/hyperlink" Target="mailto:aschubert@urban.brussel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21"/>
  <sheetViews>
    <sheetView tabSelected="1" zoomScale="130" zoomScaleNormal="130" workbookViewId="0">
      <selection activeCell="F107" sqref="F107"/>
    </sheetView>
  </sheetViews>
  <sheetFormatPr baseColWidth="10" defaultColWidth="8.88671875" defaultRowHeight="14.4" x14ac:dyDescent="0.3"/>
  <cols>
    <col min="1" max="3" width="8.88671875" style="210"/>
    <col min="4" max="4" width="7.33203125" style="210" customWidth="1"/>
    <col min="5" max="5" width="49.5546875" style="210" customWidth="1"/>
    <col min="6" max="7" width="16.6640625" style="210" customWidth="1"/>
    <col min="8" max="8" width="6.109375" style="210" customWidth="1"/>
    <col min="9" max="9" width="40.6640625" style="65" customWidth="1"/>
  </cols>
  <sheetData>
    <row r="1" spans="1:9" ht="18" x14ac:dyDescent="0.3">
      <c r="A1" s="357" t="s">
        <v>236</v>
      </c>
      <c r="B1" s="358"/>
      <c r="C1" s="358"/>
      <c r="D1" s="358"/>
      <c r="E1" s="358"/>
      <c r="F1" s="358"/>
      <c r="G1" s="358"/>
      <c r="H1" s="359"/>
    </row>
    <row r="2" spans="1:9" x14ac:dyDescent="0.3">
      <c r="A2" s="374"/>
      <c r="B2" s="375"/>
      <c r="C2" s="375"/>
      <c r="D2" s="375"/>
      <c r="E2" s="375"/>
      <c r="F2" s="375"/>
      <c r="G2" s="375"/>
      <c r="H2" s="376"/>
    </row>
    <row r="3" spans="1:9" ht="28.2" customHeight="1" x14ac:dyDescent="0.3">
      <c r="A3" s="360" t="s">
        <v>235</v>
      </c>
      <c r="B3" s="361"/>
      <c r="C3" s="361"/>
      <c r="D3" s="361"/>
      <c r="E3" s="361"/>
      <c r="F3" s="361"/>
      <c r="G3" s="361"/>
      <c r="H3" s="362"/>
    </row>
    <row r="4" spans="1:9" ht="48.75" customHeight="1" thickBot="1" x14ac:dyDescent="0.35">
      <c r="A4" s="363" t="s">
        <v>237</v>
      </c>
      <c r="B4" s="364"/>
      <c r="C4" s="364"/>
      <c r="D4" s="364"/>
      <c r="E4" s="364"/>
      <c r="F4" s="364"/>
      <c r="G4" s="364"/>
      <c r="H4" s="365"/>
    </row>
    <row r="5" spans="1:9" x14ac:dyDescent="0.3">
      <c r="A5" s="65"/>
      <c r="B5" s="65"/>
      <c r="C5" s="65"/>
      <c r="D5" s="65"/>
      <c r="E5" s="65"/>
      <c r="F5" s="65"/>
      <c r="G5" s="65"/>
      <c r="H5" s="65"/>
    </row>
    <row r="6" spans="1:9" x14ac:dyDescent="0.3">
      <c r="A6" s="171" t="s">
        <v>120</v>
      </c>
      <c r="B6" s="65"/>
      <c r="C6" s="65"/>
      <c r="D6" s="65"/>
      <c r="E6" s="65"/>
      <c r="F6" s="65"/>
      <c r="G6" s="65"/>
      <c r="H6" s="65"/>
    </row>
    <row r="7" spans="1:9" x14ac:dyDescent="0.3">
      <c r="A7" s="171" t="s">
        <v>212</v>
      </c>
      <c r="B7" s="65"/>
      <c r="C7" s="65"/>
      <c r="D7" s="65"/>
      <c r="E7" s="65"/>
      <c r="F7" s="65"/>
      <c r="G7" s="65"/>
      <c r="H7" s="65"/>
    </row>
    <row r="8" spans="1:9" ht="18.600000000000001" customHeight="1" x14ac:dyDescent="0.3">
      <c r="A8" s="209"/>
      <c r="B8" s="65"/>
      <c r="C8" s="65"/>
      <c r="D8" s="65"/>
      <c r="E8" s="65"/>
      <c r="F8" s="65"/>
      <c r="G8" s="65"/>
      <c r="H8" s="65"/>
    </row>
    <row r="9" spans="1:9" ht="15" thickBot="1" x14ac:dyDescent="0.35">
      <c r="A9" s="172" t="s">
        <v>351</v>
      </c>
      <c r="B9" s="65"/>
      <c r="C9" s="65"/>
      <c r="D9" s="65"/>
      <c r="E9" s="65"/>
      <c r="F9" s="65"/>
      <c r="G9" s="65"/>
      <c r="H9" s="65"/>
    </row>
    <row r="10" spans="1:9" ht="15" hidden="1" thickBot="1" x14ac:dyDescent="0.35">
      <c r="A10" s="65" t="s">
        <v>102</v>
      </c>
      <c r="B10" s="65" t="s">
        <v>0</v>
      </c>
      <c r="C10" s="65"/>
      <c r="D10" s="65"/>
      <c r="F10" s="222"/>
      <c r="G10" s="223"/>
      <c r="H10" s="224"/>
      <c r="I10" s="177"/>
    </row>
    <row r="11" spans="1:9" ht="15" thickBot="1" x14ac:dyDescent="0.35">
      <c r="A11" s="65"/>
      <c r="B11" s="65" t="s">
        <v>95</v>
      </c>
      <c r="C11" s="65"/>
      <c r="D11" s="65"/>
      <c r="E11" s="255"/>
      <c r="F11" s="255"/>
      <c r="G11" s="158"/>
      <c r="H11" s="177"/>
      <c r="I11" s="177"/>
    </row>
    <row r="12" spans="1:9" ht="15" thickBot="1" x14ac:dyDescent="0.35">
      <c r="A12" s="65"/>
      <c r="B12" s="65" t="s">
        <v>259</v>
      </c>
      <c r="C12" s="65"/>
      <c r="D12" s="65"/>
      <c r="E12" s="255"/>
      <c r="F12" s="160" t="s">
        <v>8</v>
      </c>
      <c r="G12" s="159" t="s">
        <v>210</v>
      </c>
      <c r="H12" s="177"/>
      <c r="I12" s="177"/>
    </row>
    <row r="13" spans="1:9" ht="18.600000000000001" thickBot="1" x14ac:dyDescent="0.35">
      <c r="A13" s="65"/>
      <c r="B13" s="65"/>
      <c r="C13" s="181"/>
      <c r="D13" s="65"/>
      <c r="E13" s="220" t="s">
        <v>361</v>
      </c>
      <c r="F13" s="377"/>
      <c r="G13" s="378"/>
      <c r="H13" s="177"/>
      <c r="I13" s="177"/>
    </row>
    <row r="14" spans="1:9" ht="18.600000000000001" thickBot="1" x14ac:dyDescent="0.35">
      <c r="A14" s="65"/>
      <c r="B14" s="65"/>
      <c r="C14" s="181"/>
      <c r="D14" s="65"/>
      <c r="E14" s="221" t="s">
        <v>238</v>
      </c>
      <c r="F14" s="379"/>
      <c r="G14" s="380"/>
      <c r="H14" s="177"/>
    </row>
    <row r="15" spans="1:9" x14ac:dyDescent="0.3">
      <c r="A15" s="65"/>
      <c r="B15" s="338" t="s">
        <v>239</v>
      </c>
      <c r="C15" s="339"/>
      <c r="D15" s="340"/>
      <c r="E15" s="366"/>
      <c r="F15" s="367"/>
      <c r="G15" s="368"/>
      <c r="H15" s="177"/>
    </row>
    <row r="16" spans="1:9" ht="28.5" customHeight="1" thickBot="1" x14ac:dyDescent="0.35">
      <c r="A16" s="65"/>
      <c r="B16" s="339"/>
      <c r="C16" s="339"/>
      <c r="D16" s="340"/>
      <c r="E16" s="369"/>
      <c r="F16" s="370"/>
      <c r="G16" s="371"/>
      <c r="H16" s="177"/>
      <c r="I16" s="177"/>
    </row>
    <row r="17" spans="1:16" x14ac:dyDescent="0.3">
      <c r="A17" s="65"/>
      <c r="B17" s="65"/>
      <c r="C17" s="65"/>
      <c r="D17" s="65"/>
      <c r="E17" s="65"/>
      <c r="F17" s="177"/>
      <c r="G17" s="177"/>
      <c r="H17" s="177"/>
      <c r="I17" s="177"/>
    </row>
    <row r="18" spans="1:16" ht="13.5" customHeight="1" thickBot="1" x14ac:dyDescent="0.35">
      <c r="A18" s="65"/>
      <c r="B18" s="65"/>
      <c r="C18" s="65"/>
      <c r="D18" s="65"/>
      <c r="E18" s="65"/>
      <c r="F18" s="177"/>
      <c r="G18" s="177"/>
      <c r="H18" s="177"/>
      <c r="I18" s="177"/>
    </row>
    <row r="19" spans="1:16" ht="33" customHeight="1" thickBot="1" x14ac:dyDescent="0.35">
      <c r="A19" s="65"/>
      <c r="B19" s="65"/>
      <c r="C19" s="181"/>
      <c r="D19" s="65"/>
      <c r="E19" s="228" t="s">
        <v>223</v>
      </c>
      <c r="F19" s="381"/>
      <c r="G19" s="382"/>
      <c r="H19" s="177"/>
      <c r="I19" s="177"/>
    </row>
    <row r="20" spans="1:16" ht="15" hidden="1" thickBot="1" x14ac:dyDescent="0.35">
      <c r="B20" s="210" t="s">
        <v>1</v>
      </c>
      <c r="F20" s="225" t="s">
        <v>2</v>
      </c>
      <c r="G20" s="226" t="s">
        <v>3</v>
      </c>
      <c r="H20" s="177"/>
      <c r="I20" s="177"/>
    </row>
    <row r="21" spans="1:16" x14ac:dyDescent="0.3">
      <c r="A21" s="65"/>
      <c r="B21" s="65"/>
      <c r="C21" s="65"/>
      <c r="D21" s="65"/>
      <c r="E21" s="65"/>
      <c r="F21" s="177"/>
      <c r="G21" s="177"/>
      <c r="H21" s="177"/>
      <c r="I21" s="177"/>
    </row>
    <row r="22" spans="1:16" ht="15" hidden="1" thickBot="1" x14ac:dyDescent="0.35">
      <c r="A22" s="65"/>
      <c r="B22" s="65" t="s">
        <v>4</v>
      </c>
      <c r="C22" s="65"/>
      <c r="D22" s="65"/>
      <c r="E22" s="65"/>
      <c r="F22" s="256"/>
      <c r="G22" s="177"/>
      <c r="H22" s="177"/>
      <c r="I22" s="177"/>
    </row>
    <row r="23" spans="1:16" ht="15" hidden="1" thickBot="1" x14ac:dyDescent="0.35">
      <c r="A23" s="65"/>
      <c r="B23" s="65" t="s">
        <v>5</v>
      </c>
      <c r="C23" s="65"/>
      <c r="D23" s="65"/>
      <c r="E23" s="65"/>
      <c r="F23" s="211" t="s">
        <v>2</v>
      </c>
      <c r="G23" s="212" t="s">
        <v>3</v>
      </c>
      <c r="H23" s="177"/>
      <c r="I23" s="177"/>
    </row>
    <row r="24" spans="1:16" x14ac:dyDescent="0.3">
      <c r="A24" s="65"/>
      <c r="B24" s="65"/>
      <c r="C24" s="65"/>
      <c r="D24" s="65"/>
      <c r="E24" s="69"/>
      <c r="F24" s="100"/>
      <c r="G24" s="100"/>
      <c r="H24" s="268"/>
      <c r="I24" s="177"/>
    </row>
    <row r="25" spans="1:16" x14ac:dyDescent="0.3">
      <c r="A25" s="172" t="s">
        <v>352</v>
      </c>
      <c r="B25" s="65"/>
      <c r="C25" s="65"/>
      <c r="D25" s="65"/>
      <c r="E25" s="65"/>
      <c r="F25" s="65"/>
      <c r="G25" s="65"/>
      <c r="H25" s="65"/>
    </row>
    <row r="26" spans="1:16" ht="15" thickBot="1" x14ac:dyDescent="0.35">
      <c r="A26" s="65"/>
      <c r="B26" s="65"/>
      <c r="C26" s="65"/>
      <c r="D26" s="65"/>
      <c r="E26" s="75"/>
      <c r="F26" s="257"/>
      <c r="G26" s="257"/>
      <c r="H26" s="75"/>
    </row>
    <row r="27" spans="1:16" s="142" customFormat="1" ht="32.25" customHeight="1" thickBot="1" x14ac:dyDescent="0.35">
      <c r="A27" s="173" t="s">
        <v>316</v>
      </c>
      <c r="B27" s="354" t="s">
        <v>312</v>
      </c>
      <c r="C27" s="354"/>
      <c r="D27" s="354"/>
      <c r="E27" s="355"/>
      <c r="F27" s="167" t="s">
        <v>2</v>
      </c>
      <c r="G27" s="168" t="s">
        <v>3</v>
      </c>
      <c r="H27" s="65"/>
      <c r="I27" s="65"/>
    </row>
    <row r="28" spans="1:16" s="141" customFormat="1" ht="15" thickBot="1" x14ac:dyDescent="0.35">
      <c r="A28" s="173" t="s">
        <v>317</v>
      </c>
      <c r="B28" s="372" t="s">
        <v>208</v>
      </c>
      <c r="C28" s="372"/>
      <c r="D28" s="372"/>
      <c r="E28" s="373"/>
      <c r="F28" s="78" t="s">
        <v>2</v>
      </c>
      <c r="G28" s="79" t="s">
        <v>3</v>
      </c>
      <c r="H28" s="75"/>
      <c r="I28" s="65"/>
    </row>
    <row r="29" spans="1:16" s="141" customFormat="1" ht="15" thickBot="1" x14ac:dyDescent="0.35">
      <c r="A29" s="173" t="s">
        <v>318</v>
      </c>
      <c r="B29" s="65" t="s">
        <v>207</v>
      </c>
      <c r="C29" s="65"/>
      <c r="D29" s="65"/>
      <c r="E29" s="75"/>
      <c r="F29" s="78" t="s">
        <v>2</v>
      </c>
      <c r="G29" s="79" t="s">
        <v>3</v>
      </c>
      <c r="H29" s="75"/>
      <c r="I29" s="65"/>
    </row>
    <row r="30" spans="1:16" s="142" customFormat="1" ht="15" thickBot="1" x14ac:dyDescent="0.35">
      <c r="A30" s="173" t="s">
        <v>319</v>
      </c>
      <c r="B30" s="65" t="s">
        <v>206</v>
      </c>
      <c r="C30" s="65"/>
      <c r="D30" s="65"/>
      <c r="E30" s="75"/>
      <c r="F30" s="78" t="s">
        <v>2</v>
      </c>
      <c r="G30" s="79" t="s">
        <v>3</v>
      </c>
      <c r="H30" s="75"/>
      <c r="I30" s="65"/>
      <c r="P30" s="65"/>
    </row>
    <row r="31" spans="1:16" s="142" customFormat="1" ht="15" thickBot="1" x14ac:dyDescent="0.35">
      <c r="A31" s="173" t="s">
        <v>320</v>
      </c>
      <c r="B31" s="65" t="s">
        <v>205</v>
      </c>
      <c r="C31" s="65"/>
      <c r="D31" s="65"/>
      <c r="E31" s="75"/>
      <c r="F31" s="78" t="s">
        <v>2</v>
      </c>
      <c r="G31" s="79" t="s">
        <v>3</v>
      </c>
      <c r="H31" s="75"/>
      <c r="I31" s="65"/>
    </row>
    <row r="32" spans="1:16" s="141" customFormat="1" ht="15" thickBot="1" x14ac:dyDescent="0.35">
      <c r="A32" s="173" t="s">
        <v>321</v>
      </c>
      <c r="B32" s="65" t="s">
        <v>240</v>
      </c>
      <c r="C32" s="65"/>
      <c r="D32" s="65"/>
      <c r="E32" s="75"/>
      <c r="F32" s="78" t="s">
        <v>2</v>
      </c>
      <c r="G32" s="79" t="s">
        <v>3</v>
      </c>
      <c r="H32" s="75"/>
      <c r="I32" s="65"/>
    </row>
    <row r="33" spans="1:9" s="141" customFormat="1" ht="15" thickBot="1" x14ac:dyDescent="0.35">
      <c r="A33" s="173" t="s">
        <v>322</v>
      </c>
      <c r="B33" s="65" t="s">
        <v>241</v>
      </c>
      <c r="C33" s="65"/>
      <c r="D33" s="65"/>
      <c r="E33" s="75"/>
      <c r="F33" s="78" t="s">
        <v>2</v>
      </c>
      <c r="G33" s="79" t="s">
        <v>3</v>
      </c>
      <c r="H33" s="75"/>
      <c r="I33" s="65"/>
    </row>
    <row r="34" spans="1:9" ht="15" hidden="1" thickBot="1" x14ac:dyDescent="0.35">
      <c r="A34" s="65"/>
      <c r="B34" s="65" t="s">
        <v>105</v>
      </c>
      <c r="C34" s="65"/>
      <c r="D34" s="65"/>
      <c r="E34" s="65"/>
      <c r="F34" s="78" t="s">
        <v>2</v>
      </c>
      <c r="G34" s="79" t="s">
        <v>3</v>
      </c>
      <c r="H34" s="65"/>
    </row>
    <row r="35" spans="1:9" s="142" customFormat="1" ht="15" thickBot="1" x14ac:dyDescent="0.35">
      <c r="A35" s="173" t="s">
        <v>323</v>
      </c>
      <c r="B35" s="354" t="s">
        <v>211</v>
      </c>
      <c r="C35" s="354"/>
      <c r="D35" s="354"/>
      <c r="E35" s="355"/>
      <c r="F35" s="167" t="s">
        <v>2</v>
      </c>
      <c r="G35" s="168" t="s">
        <v>3</v>
      </c>
      <c r="H35" s="65"/>
      <c r="I35" s="65"/>
    </row>
    <row r="36" spans="1:9" s="142" customFormat="1" x14ac:dyDescent="0.3">
      <c r="A36" s="65"/>
      <c r="B36" s="65"/>
      <c r="C36" s="65"/>
      <c r="D36" s="65"/>
      <c r="E36" s="65"/>
      <c r="F36" s="213"/>
      <c r="G36" s="213"/>
      <c r="H36" s="65"/>
      <c r="I36" s="65"/>
    </row>
    <row r="37" spans="1:9" s="142" customFormat="1" x14ac:dyDescent="0.3">
      <c r="A37" s="356" t="s">
        <v>326</v>
      </c>
      <c r="B37" s="356"/>
      <c r="C37" s="356"/>
      <c r="D37" s="356"/>
      <c r="E37" s="356"/>
      <c r="F37" s="356"/>
      <c r="G37" s="356"/>
      <c r="H37" s="356"/>
      <c r="I37" s="65"/>
    </row>
    <row r="38" spans="1:9" s="142" customFormat="1" x14ac:dyDescent="0.3">
      <c r="A38" s="65"/>
      <c r="B38" s="65"/>
      <c r="C38" s="65"/>
      <c r="D38" s="65"/>
      <c r="E38" s="65"/>
      <c r="F38" s="213"/>
      <c r="G38" s="213"/>
      <c r="H38" s="65"/>
      <c r="I38" s="65"/>
    </row>
    <row r="39" spans="1:9" x14ac:dyDescent="0.3">
      <c r="A39" s="65"/>
      <c r="B39" s="65"/>
      <c r="C39" s="65"/>
      <c r="D39" s="65"/>
      <c r="E39" s="65"/>
      <c r="F39" s="213"/>
      <c r="G39" s="213"/>
      <c r="H39" s="65"/>
    </row>
    <row r="40" spans="1:9" ht="13.2" customHeight="1" thickBot="1" x14ac:dyDescent="0.35">
      <c r="A40" s="172" t="s">
        <v>353</v>
      </c>
      <c r="B40" s="65"/>
      <c r="C40" s="65"/>
      <c r="D40" s="65"/>
      <c r="E40" s="65"/>
      <c r="F40" s="213"/>
      <c r="G40" s="213"/>
      <c r="H40" s="65"/>
    </row>
    <row r="41" spans="1:9" ht="15" hidden="1" thickBot="1" x14ac:dyDescent="0.35">
      <c r="A41" s="65" t="s">
        <v>92</v>
      </c>
      <c r="B41" s="65"/>
      <c r="C41" s="65"/>
      <c r="D41" s="65"/>
      <c r="E41" s="65"/>
      <c r="F41" s="224"/>
      <c r="G41" s="224"/>
      <c r="H41" s="177"/>
      <c r="I41" s="177"/>
    </row>
    <row r="42" spans="1:9" ht="15" thickBot="1" x14ac:dyDescent="0.35">
      <c r="A42" s="65"/>
      <c r="B42" s="65" t="s">
        <v>53</v>
      </c>
      <c r="C42" s="65"/>
      <c r="D42" s="65"/>
      <c r="E42" s="65"/>
      <c r="F42" s="161"/>
      <c r="G42" s="162"/>
      <c r="H42" s="65"/>
    </row>
    <row r="43" spans="1:9" ht="15" thickBot="1" x14ac:dyDescent="0.35">
      <c r="A43" s="65"/>
      <c r="B43" s="65" t="s">
        <v>242</v>
      </c>
      <c r="C43" s="65"/>
      <c r="D43" s="65"/>
      <c r="E43" s="65"/>
      <c r="F43" s="258"/>
      <c r="G43" s="258"/>
      <c r="H43" s="177"/>
      <c r="I43" s="177"/>
    </row>
    <row r="44" spans="1:9" ht="15" thickBot="1" x14ac:dyDescent="0.35">
      <c r="A44" s="65"/>
      <c r="B44" s="65"/>
      <c r="C44" s="65"/>
      <c r="D44" s="65"/>
      <c r="E44" s="163" t="s">
        <v>243</v>
      </c>
      <c r="F44" s="164" t="s">
        <v>6</v>
      </c>
      <c r="G44" s="165" t="s">
        <v>7</v>
      </c>
      <c r="H44" s="213"/>
      <c r="I44" s="177"/>
    </row>
    <row r="45" spans="1:9" ht="15" thickBot="1" x14ac:dyDescent="0.35">
      <c r="A45" s="65"/>
      <c r="B45" s="65"/>
      <c r="C45" s="65"/>
      <c r="D45" s="65"/>
      <c r="E45" s="65"/>
      <c r="F45" s="258"/>
      <c r="G45" s="258"/>
      <c r="H45" s="177"/>
      <c r="I45" s="177"/>
    </row>
    <row r="46" spans="1:9" ht="15" thickBot="1" x14ac:dyDescent="0.35">
      <c r="A46" s="65"/>
      <c r="B46" s="65" t="s">
        <v>260</v>
      </c>
      <c r="C46" s="65"/>
      <c r="D46" s="65"/>
      <c r="E46" s="65"/>
      <c r="F46" s="163" t="s">
        <v>8</v>
      </c>
      <c r="G46" s="165" t="s">
        <v>210</v>
      </c>
      <c r="H46" s="177"/>
      <c r="I46" s="177"/>
    </row>
    <row r="47" spans="1:9" ht="15" thickBot="1" x14ac:dyDescent="0.35">
      <c r="A47" s="65"/>
      <c r="B47" s="65"/>
      <c r="C47" s="65"/>
      <c r="D47" s="65"/>
      <c r="E47" s="65"/>
      <c r="F47" s="258"/>
      <c r="G47" s="258"/>
      <c r="H47" s="177"/>
      <c r="I47" s="177"/>
    </row>
    <row r="48" spans="1:9" ht="15" thickBot="1" x14ac:dyDescent="0.35">
      <c r="A48" s="65"/>
      <c r="B48" s="65" t="s">
        <v>261</v>
      </c>
      <c r="C48" s="65"/>
      <c r="D48" s="65"/>
      <c r="E48" s="65"/>
      <c r="F48" s="163" t="s">
        <v>178</v>
      </c>
      <c r="G48" s="165" t="s">
        <v>187</v>
      </c>
      <c r="H48" s="213"/>
      <c r="I48" s="177"/>
    </row>
    <row r="49" spans="1:9" ht="15" thickBot="1" x14ac:dyDescent="0.35">
      <c r="A49" s="65"/>
      <c r="B49" s="65" t="s">
        <v>244</v>
      </c>
      <c r="C49" s="65"/>
      <c r="D49" s="65"/>
      <c r="E49" s="65"/>
      <c r="F49" s="163" t="s">
        <v>2</v>
      </c>
      <c r="G49" s="165" t="s">
        <v>3</v>
      </c>
      <c r="H49" s="177"/>
      <c r="I49" s="177"/>
    </row>
    <row r="50" spans="1:9" ht="15" hidden="1" thickBot="1" x14ac:dyDescent="0.35">
      <c r="A50" s="65"/>
      <c r="B50" s="65" t="s">
        <v>177</v>
      </c>
      <c r="C50" s="65"/>
      <c r="D50" s="65"/>
      <c r="E50" s="65"/>
      <c r="F50" s="227">
        <v>0.95</v>
      </c>
      <c r="G50" s="227">
        <v>0.85</v>
      </c>
      <c r="H50" s="177"/>
      <c r="I50" s="177"/>
    </row>
    <row r="51" spans="1:9" ht="15" thickBot="1" x14ac:dyDescent="0.35">
      <c r="A51" s="65"/>
      <c r="B51" s="65"/>
      <c r="C51" s="65" t="s">
        <v>327</v>
      </c>
      <c r="D51" s="75"/>
      <c r="E51" s="214"/>
      <c r="F51" s="163" t="s">
        <v>2</v>
      </c>
      <c r="G51" s="165" t="s">
        <v>3</v>
      </c>
      <c r="H51" s="65"/>
    </row>
    <row r="52" spans="1:9" ht="15" thickBot="1" x14ac:dyDescent="0.35">
      <c r="A52" s="65"/>
      <c r="B52" s="65" t="s">
        <v>245</v>
      </c>
      <c r="C52" s="65"/>
      <c r="D52" s="65"/>
      <c r="E52" s="65"/>
      <c r="F52" s="163" t="s">
        <v>2</v>
      </c>
      <c r="G52" s="165" t="s">
        <v>3</v>
      </c>
      <c r="H52" s="65"/>
    </row>
    <row r="53" spans="1:9" ht="15" thickBot="1" x14ac:dyDescent="0.35">
      <c r="A53" s="65"/>
      <c r="B53" s="65" t="s">
        <v>262</v>
      </c>
      <c r="C53" s="65"/>
      <c r="D53" s="65"/>
      <c r="E53" s="65"/>
      <c r="F53" s="163" t="s">
        <v>2</v>
      </c>
      <c r="G53" s="165" t="s">
        <v>3</v>
      </c>
      <c r="H53" s="65"/>
    </row>
    <row r="54" spans="1:9" ht="15" thickBot="1" x14ac:dyDescent="0.35">
      <c r="A54" s="65"/>
      <c r="B54" s="65" t="s">
        <v>246</v>
      </c>
      <c r="C54" s="65"/>
      <c r="D54" s="65"/>
      <c r="E54" s="65"/>
      <c r="F54" s="163" t="s">
        <v>2</v>
      </c>
      <c r="G54" s="165" t="s">
        <v>3</v>
      </c>
      <c r="H54" s="65"/>
    </row>
    <row r="55" spans="1:9" ht="15" thickBot="1" x14ac:dyDescent="0.35">
      <c r="A55" s="65"/>
      <c r="B55" s="65" t="s">
        <v>247</v>
      </c>
      <c r="C55" s="65"/>
      <c r="D55" s="65"/>
      <c r="E55" s="65"/>
      <c r="F55" s="163" t="s">
        <v>2</v>
      </c>
      <c r="G55" s="165" t="s">
        <v>3</v>
      </c>
      <c r="H55" s="65"/>
    </row>
    <row r="56" spans="1:9" ht="15" thickBot="1" x14ac:dyDescent="0.35">
      <c r="A56" s="65"/>
      <c r="B56" s="65" t="s">
        <v>248</v>
      </c>
      <c r="C56" s="65"/>
      <c r="D56" s="65"/>
      <c r="E56" s="65"/>
      <c r="F56" s="163" t="s">
        <v>2</v>
      </c>
      <c r="G56" s="165" t="s">
        <v>3</v>
      </c>
      <c r="H56" s="65"/>
    </row>
    <row r="57" spans="1:9" x14ac:dyDescent="0.3">
      <c r="A57" s="65"/>
      <c r="B57" s="65"/>
      <c r="C57" s="65"/>
      <c r="D57" s="65"/>
      <c r="E57" s="65"/>
      <c r="F57" s="259"/>
      <c r="G57" s="259"/>
      <c r="H57" s="177"/>
    </row>
    <row r="58" spans="1:9" x14ac:dyDescent="0.3">
      <c r="A58" s="172" t="s">
        <v>354</v>
      </c>
      <c r="B58" s="65"/>
      <c r="C58" s="65"/>
      <c r="D58" s="65"/>
      <c r="E58" s="65"/>
      <c r="F58" s="259"/>
      <c r="G58" s="259"/>
      <c r="H58" s="177"/>
    </row>
    <row r="59" spans="1:9" s="142" customFormat="1" ht="15" thickBot="1" x14ac:dyDescent="0.35">
      <c r="A59" s="172"/>
      <c r="B59" s="65"/>
      <c r="C59" s="65"/>
      <c r="D59" s="65"/>
      <c r="E59" s="65"/>
      <c r="F59" s="259"/>
      <c r="G59" s="259"/>
      <c r="H59" s="177"/>
      <c r="I59" s="65"/>
    </row>
    <row r="60" spans="1:9" s="142" customFormat="1" ht="15" thickBot="1" x14ac:dyDescent="0.35">
      <c r="A60" s="172"/>
      <c r="B60" s="174" t="s">
        <v>258</v>
      </c>
      <c r="C60" s="65"/>
      <c r="D60" s="65"/>
      <c r="E60" s="65"/>
      <c r="F60" s="163" t="s">
        <v>2</v>
      </c>
      <c r="G60" s="165" t="s">
        <v>3</v>
      </c>
      <c r="H60" s="177"/>
      <c r="I60" s="65"/>
    </row>
    <row r="61" spans="1:9" ht="15" thickBot="1" x14ac:dyDescent="0.35">
      <c r="A61" s="65"/>
      <c r="B61" s="65" t="s">
        <v>263</v>
      </c>
      <c r="C61" s="65"/>
      <c r="D61" s="65"/>
      <c r="E61" s="65"/>
      <c r="F61" s="163" t="s">
        <v>249</v>
      </c>
      <c r="G61" s="164" t="s">
        <v>250</v>
      </c>
      <c r="H61" s="65"/>
      <c r="I61" s="215"/>
    </row>
    <row r="62" spans="1:9" x14ac:dyDescent="0.3">
      <c r="A62" s="65"/>
      <c r="B62" s="324" t="s">
        <v>251</v>
      </c>
      <c r="C62" s="324"/>
      <c r="D62" s="325"/>
      <c r="E62" s="326"/>
      <c r="F62" s="327"/>
      <c r="G62" s="328"/>
      <c r="H62" s="65"/>
      <c r="I62" s="177"/>
    </row>
    <row r="63" spans="1:9" ht="26.4" customHeight="1" x14ac:dyDescent="0.3">
      <c r="A63" s="65"/>
      <c r="B63" s="324"/>
      <c r="C63" s="324"/>
      <c r="D63" s="329"/>
      <c r="E63" s="330"/>
      <c r="F63" s="330"/>
      <c r="G63" s="331"/>
      <c r="H63" s="177"/>
    </row>
    <row r="64" spans="1:9" s="142" customFormat="1" ht="14.4" customHeight="1" x14ac:dyDescent="0.3">
      <c r="A64" s="65"/>
      <c r="B64" s="324" t="s">
        <v>252</v>
      </c>
      <c r="C64" s="324"/>
      <c r="D64" s="325"/>
      <c r="E64" s="326"/>
      <c r="F64" s="327"/>
      <c r="G64" s="328"/>
      <c r="H64" s="177"/>
      <c r="I64" s="65"/>
    </row>
    <row r="65" spans="1:11" s="142" customFormat="1" ht="37.200000000000003" customHeight="1" x14ac:dyDescent="0.3">
      <c r="A65" s="65"/>
      <c r="B65" s="324"/>
      <c r="C65" s="324"/>
      <c r="D65" s="329"/>
      <c r="E65" s="330"/>
      <c r="F65" s="330"/>
      <c r="G65" s="331"/>
      <c r="H65" s="177"/>
      <c r="I65" s="65"/>
    </row>
    <row r="66" spans="1:11" s="142" customFormat="1" ht="14.4" customHeight="1" x14ac:dyDescent="0.3">
      <c r="A66" s="65"/>
      <c r="B66" s="217"/>
      <c r="C66" s="217"/>
      <c r="D66" s="65"/>
      <c r="E66" s="65"/>
      <c r="F66" s="65"/>
      <c r="G66" s="65"/>
      <c r="H66" s="177"/>
      <c r="I66" s="65"/>
    </row>
    <row r="67" spans="1:11" s="142" customFormat="1" ht="14.4" customHeight="1" x14ac:dyDescent="0.3">
      <c r="A67" s="65"/>
      <c r="B67" s="217"/>
      <c r="C67" s="217"/>
      <c r="D67" s="65"/>
      <c r="E67" s="65"/>
      <c r="F67" s="65"/>
      <c r="G67" s="65"/>
      <c r="H67" s="177"/>
      <c r="I67" s="65"/>
    </row>
    <row r="68" spans="1:11" s="142" customFormat="1" ht="14.4" customHeight="1" x14ac:dyDescent="0.3">
      <c r="A68" s="65"/>
      <c r="B68" s="217"/>
      <c r="C68" s="217"/>
      <c r="D68" s="65"/>
      <c r="E68" s="65"/>
      <c r="F68" s="65"/>
      <c r="G68" s="65"/>
      <c r="H68" s="177"/>
      <c r="I68" s="65"/>
    </row>
    <row r="69" spans="1:11" x14ac:dyDescent="0.3">
      <c r="A69" s="65"/>
      <c r="B69" s="65" t="s">
        <v>253</v>
      </c>
      <c r="C69" s="65"/>
      <c r="D69" s="65"/>
      <c r="E69" s="65"/>
      <c r="F69" s="213"/>
      <c r="G69" s="213"/>
      <c r="H69" s="213"/>
      <c r="I69" s="177"/>
    </row>
    <row r="70" spans="1:11" x14ac:dyDescent="0.3">
      <c r="A70" s="65"/>
      <c r="B70" s="65"/>
      <c r="C70" s="65"/>
      <c r="D70" s="65"/>
      <c r="E70" s="65"/>
      <c r="F70" s="65" t="s">
        <v>141</v>
      </c>
      <c r="G70" s="65"/>
      <c r="H70" s="65"/>
    </row>
    <row r="71" spans="1:11" x14ac:dyDescent="0.3">
      <c r="A71" s="65"/>
      <c r="B71" s="65"/>
      <c r="C71" s="65"/>
      <c r="D71" s="65"/>
      <c r="E71" s="175" t="s">
        <v>154</v>
      </c>
      <c r="F71" s="166"/>
      <c r="G71" s="65"/>
      <c r="H71" s="65"/>
    </row>
    <row r="72" spans="1:11" x14ac:dyDescent="0.3">
      <c r="A72" s="65"/>
      <c r="B72" s="65"/>
      <c r="C72" s="65"/>
      <c r="D72" s="65"/>
      <c r="E72" s="175" t="s">
        <v>155</v>
      </c>
      <c r="F72" s="166"/>
      <c r="G72" s="65"/>
      <c r="H72" s="65"/>
    </row>
    <row r="73" spans="1:11" x14ac:dyDescent="0.3">
      <c r="A73" s="65"/>
      <c r="B73" s="65"/>
      <c r="C73" s="65"/>
      <c r="D73" s="65"/>
      <c r="E73" s="175" t="s">
        <v>254</v>
      </c>
      <c r="F73" s="166"/>
      <c r="G73" s="65"/>
      <c r="H73" s="65"/>
    </row>
    <row r="74" spans="1:11" s="142" customFormat="1" x14ac:dyDescent="0.3">
      <c r="A74" s="65"/>
      <c r="B74" s="65"/>
      <c r="C74" s="65"/>
      <c r="D74" s="65"/>
      <c r="E74" s="213"/>
      <c r="F74" s="65"/>
      <c r="G74" s="65"/>
      <c r="H74" s="65"/>
      <c r="I74" s="65"/>
    </row>
    <row r="75" spans="1:11" x14ac:dyDescent="0.3">
      <c r="A75" s="65"/>
      <c r="B75" s="174" t="s">
        <v>315</v>
      </c>
      <c r="C75" s="65"/>
      <c r="D75" s="65"/>
      <c r="E75" s="213"/>
      <c r="F75" s="332"/>
      <c r="G75" s="333"/>
      <c r="H75" s="65"/>
    </row>
    <row r="76" spans="1:11" x14ac:dyDescent="0.3">
      <c r="A76" s="65"/>
      <c r="B76" s="176" t="s">
        <v>255</v>
      </c>
      <c r="C76" s="72"/>
      <c r="D76" s="74"/>
      <c r="E76" s="73"/>
      <c r="F76" s="334"/>
      <c r="G76" s="335"/>
      <c r="H76" s="73"/>
      <c r="I76" s="73"/>
      <c r="K76" s="38"/>
    </row>
    <row r="77" spans="1:11" x14ac:dyDescent="0.3">
      <c r="A77" s="65"/>
      <c r="B77" s="65"/>
      <c r="C77" s="65"/>
      <c r="D77" s="65"/>
      <c r="E77" s="65"/>
      <c r="F77" s="334"/>
      <c r="G77" s="335"/>
      <c r="H77" s="65"/>
    </row>
    <row r="78" spans="1:11" s="142" customFormat="1" x14ac:dyDescent="0.3">
      <c r="A78" s="65"/>
      <c r="B78" s="65"/>
      <c r="C78" s="65"/>
      <c r="D78" s="65"/>
      <c r="E78" s="65"/>
      <c r="F78" s="336"/>
      <c r="G78" s="337"/>
      <c r="H78" s="65"/>
      <c r="I78" s="65"/>
    </row>
    <row r="79" spans="1:11" s="142" customFormat="1" x14ac:dyDescent="0.3">
      <c r="A79" s="65"/>
      <c r="B79" s="65"/>
      <c r="C79" s="65"/>
      <c r="D79" s="65"/>
      <c r="E79" s="65"/>
      <c r="F79" s="65"/>
      <c r="G79" s="65"/>
      <c r="H79" s="65"/>
      <c r="I79" s="65"/>
    </row>
    <row r="80" spans="1:11" ht="15" thickBot="1" x14ac:dyDescent="0.35">
      <c r="A80" s="64" t="s">
        <v>256</v>
      </c>
      <c r="B80" s="65"/>
      <c r="C80" s="65"/>
      <c r="D80" s="65"/>
      <c r="E80" s="75"/>
      <c r="F80" s="257"/>
      <c r="G80" s="65"/>
      <c r="H80" s="65"/>
    </row>
    <row r="81" spans="1:11" ht="15" thickBot="1" x14ac:dyDescent="0.35">
      <c r="A81" s="65"/>
      <c r="B81" s="65" t="s">
        <v>257</v>
      </c>
      <c r="C81" s="65"/>
      <c r="D81" s="65"/>
      <c r="E81" s="65"/>
      <c r="F81" s="345"/>
      <c r="G81" s="346"/>
      <c r="H81" s="255"/>
    </row>
    <row r="82" spans="1:11" ht="15" thickBot="1" x14ac:dyDescent="0.35">
      <c r="A82" s="65"/>
      <c r="B82" s="65" t="s">
        <v>203</v>
      </c>
      <c r="C82" s="65"/>
      <c r="D82" s="65"/>
      <c r="E82" s="65"/>
      <c r="F82" s="345"/>
      <c r="G82" s="346"/>
      <c r="H82" s="255"/>
    </row>
    <row r="83" spans="1:11" ht="15" thickBot="1" x14ac:dyDescent="0.35">
      <c r="A83" s="65"/>
      <c r="B83" s="65" t="s">
        <v>204</v>
      </c>
      <c r="C83" s="65"/>
      <c r="D83" s="65"/>
      <c r="E83" s="65"/>
      <c r="F83" s="345"/>
      <c r="G83" s="346"/>
      <c r="H83" s="255"/>
    </row>
    <row r="84" spans="1:11" ht="15" thickBot="1" x14ac:dyDescent="0.35">
      <c r="A84" s="65"/>
      <c r="B84" s="65" t="s">
        <v>146</v>
      </c>
      <c r="C84" s="65"/>
      <c r="D84" s="65"/>
      <c r="E84" s="65"/>
      <c r="F84" s="345"/>
      <c r="G84" s="346"/>
      <c r="H84" s="255"/>
    </row>
    <row r="85" spans="1:11" x14ac:dyDescent="0.3">
      <c r="A85" s="202"/>
      <c r="B85" s="65"/>
      <c r="C85" s="65"/>
      <c r="D85" s="65"/>
      <c r="E85" s="65"/>
      <c r="F85" s="260"/>
      <c r="G85" s="260"/>
      <c r="H85" s="260"/>
      <c r="I85" s="73"/>
      <c r="K85" s="38"/>
    </row>
    <row r="86" spans="1:11" hidden="1" x14ac:dyDescent="0.3">
      <c r="A86" s="172"/>
      <c r="B86" s="65"/>
      <c r="C86" s="65"/>
      <c r="D86" s="65"/>
      <c r="E86" s="65"/>
      <c r="F86" s="260"/>
      <c r="G86" s="260"/>
      <c r="H86" s="260"/>
      <c r="I86" s="73"/>
      <c r="K86" s="38"/>
    </row>
    <row r="87" spans="1:11" ht="15" hidden="1" thickBot="1" x14ac:dyDescent="0.35">
      <c r="A87" s="65" t="s">
        <v>122</v>
      </c>
      <c r="B87" s="65"/>
      <c r="C87" s="65"/>
      <c r="D87" s="65"/>
      <c r="E87" s="203" t="s">
        <v>125</v>
      </c>
      <c r="F87" s="261" t="s">
        <v>123</v>
      </c>
      <c r="G87" s="261" t="s">
        <v>124</v>
      </c>
      <c r="H87" s="262"/>
      <c r="I87" s="177"/>
    </row>
    <row r="88" spans="1:11" hidden="1" x14ac:dyDescent="0.3">
      <c r="A88" s="65"/>
      <c r="B88" s="65"/>
      <c r="C88" s="65"/>
      <c r="D88" s="65"/>
      <c r="E88" s="100" t="s">
        <v>139</v>
      </c>
      <c r="F88" s="263" t="s">
        <v>130</v>
      </c>
      <c r="G88" s="263" t="s">
        <v>131</v>
      </c>
      <c r="H88" s="262"/>
      <c r="I88" s="177"/>
    </row>
    <row r="89" spans="1:11" ht="15" hidden="1" customHeight="1" thickBot="1" x14ac:dyDescent="0.35">
      <c r="A89" s="65"/>
      <c r="B89" s="65"/>
      <c r="C89" s="204"/>
      <c r="D89" s="205"/>
      <c r="E89" s="205"/>
      <c r="F89" s="260"/>
      <c r="G89" s="260"/>
      <c r="H89" s="260"/>
    </row>
    <row r="90" spans="1:11" ht="10.199999999999999" hidden="1" customHeight="1" thickBot="1" x14ac:dyDescent="0.35">
      <c r="A90" s="65"/>
      <c r="B90" s="65" t="s">
        <v>9</v>
      </c>
      <c r="C90" s="65"/>
      <c r="D90" s="65"/>
      <c r="E90" s="65"/>
      <c r="F90" s="264" t="s">
        <v>2</v>
      </c>
      <c r="G90" s="264" t="s">
        <v>3</v>
      </c>
      <c r="H90" s="260"/>
      <c r="I90" s="177"/>
    </row>
    <row r="91" spans="1:11" ht="15" hidden="1" customHeight="1" x14ac:dyDescent="0.3">
      <c r="A91" s="65"/>
      <c r="B91" s="352" t="s">
        <v>175</v>
      </c>
      <c r="C91" s="352"/>
      <c r="D91" s="352"/>
      <c r="E91" s="352"/>
      <c r="F91" s="353" t="s">
        <v>176</v>
      </c>
      <c r="G91" s="353"/>
      <c r="H91" s="353"/>
      <c r="I91" s="177"/>
    </row>
    <row r="92" spans="1:11" ht="15" hidden="1" customHeight="1" x14ac:dyDescent="0.3">
      <c r="A92" s="65"/>
      <c r="B92" s="352"/>
      <c r="C92" s="352"/>
      <c r="D92" s="352"/>
      <c r="E92" s="352"/>
      <c r="F92" s="353"/>
      <c r="G92" s="353"/>
      <c r="H92" s="353"/>
      <c r="I92" s="177"/>
    </row>
    <row r="93" spans="1:11" ht="39" hidden="1" customHeight="1" x14ac:dyDescent="0.3">
      <c r="A93" s="65"/>
      <c r="B93" s="352"/>
      <c r="C93" s="352"/>
      <c r="D93" s="352"/>
      <c r="E93" s="352"/>
      <c r="F93" s="353"/>
      <c r="G93" s="353"/>
      <c r="H93" s="353"/>
      <c r="I93" s="177"/>
    </row>
    <row r="94" spans="1:11" hidden="1" x14ac:dyDescent="0.3">
      <c r="A94" s="65"/>
      <c r="B94" s="65"/>
      <c r="C94" s="65"/>
      <c r="D94" s="65"/>
      <c r="E94" s="65"/>
      <c r="F94" s="262"/>
      <c r="G94" s="262"/>
      <c r="H94" s="262"/>
      <c r="I94" s="177"/>
    </row>
    <row r="95" spans="1:11" hidden="1" x14ac:dyDescent="0.3">
      <c r="A95" s="65"/>
      <c r="B95" s="351" t="s">
        <v>213</v>
      </c>
      <c r="C95" s="351"/>
      <c r="D95" s="65"/>
      <c r="E95" s="206" t="s">
        <v>40</v>
      </c>
      <c r="F95" s="265"/>
      <c r="G95" s="262"/>
      <c r="H95" s="262"/>
    </row>
    <row r="96" spans="1:11" hidden="1" x14ac:dyDescent="0.3">
      <c r="A96" s="65"/>
      <c r="B96" s="351"/>
      <c r="C96" s="351"/>
      <c r="D96" s="65"/>
      <c r="E96" s="207" t="s">
        <v>39</v>
      </c>
      <c r="F96" s="265"/>
      <c r="G96" s="262"/>
      <c r="H96" s="262"/>
    </row>
    <row r="97" spans="1:9" ht="15" hidden="1" customHeight="1" x14ac:dyDescent="0.3">
      <c r="A97" s="65"/>
      <c r="B97" s="351"/>
      <c r="C97" s="351"/>
      <c r="D97" s="65"/>
      <c r="E97" s="207" t="s">
        <v>37</v>
      </c>
      <c r="F97" s="262"/>
      <c r="G97" s="262"/>
      <c r="H97" s="262"/>
    </row>
    <row r="98" spans="1:9" ht="15" hidden="1" thickBot="1" x14ac:dyDescent="0.35">
      <c r="A98" s="65"/>
      <c r="B98" s="65"/>
      <c r="C98" s="65"/>
      <c r="D98" s="65"/>
      <c r="E98" s="208" t="s">
        <v>38</v>
      </c>
      <c r="F98" s="262"/>
      <c r="G98" s="262"/>
      <c r="H98" s="262"/>
    </row>
    <row r="99" spans="1:9" hidden="1" x14ac:dyDescent="0.3">
      <c r="A99" s="65"/>
      <c r="B99" s="65"/>
      <c r="C99" s="65"/>
      <c r="D99" s="65"/>
      <c r="E99" s="75"/>
      <c r="F99" s="262"/>
      <c r="G99" s="262"/>
      <c r="H99" s="262"/>
      <c r="I99" s="75"/>
    </row>
    <row r="100" spans="1:9" hidden="1" x14ac:dyDescent="0.3">
      <c r="A100" s="65"/>
      <c r="B100" s="65" t="s">
        <v>90</v>
      </c>
      <c r="C100" s="65"/>
      <c r="D100" s="65"/>
      <c r="E100" s="65"/>
      <c r="F100" s="266"/>
      <c r="G100" s="260" t="s">
        <v>89</v>
      </c>
      <c r="H100" s="262"/>
    </row>
    <row r="101" spans="1:9" hidden="1" x14ac:dyDescent="0.3">
      <c r="A101" s="65"/>
      <c r="B101" s="65" t="s">
        <v>104</v>
      </c>
      <c r="C101" s="65"/>
      <c r="D101" s="65"/>
      <c r="E101" s="75"/>
      <c r="F101" s="266"/>
      <c r="G101" s="262"/>
      <c r="H101" s="262"/>
    </row>
    <row r="102" spans="1:9" x14ac:dyDescent="0.3">
      <c r="A102" s="172" t="s">
        <v>355</v>
      </c>
      <c r="B102" s="65"/>
      <c r="C102" s="65"/>
      <c r="D102" s="65"/>
      <c r="E102" s="75"/>
      <c r="F102" s="266"/>
      <c r="G102" s="262"/>
      <c r="H102" s="262"/>
    </row>
    <row r="103" spans="1:9" ht="15" thickBot="1" x14ac:dyDescent="0.35">
      <c r="A103" s="65"/>
      <c r="B103" s="65"/>
      <c r="C103" s="65"/>
      <c r="D103" s="65"/>
      <c r="E103" s="75"/>
      <c r="F103" s="266"/>
      <c r="G103" s="262"/>
      <c r="H103" s="262"/>
    </row>
    <row r="104" spans="1:9" ht="15" thickBot="1" x14ac:dyDescent="0.35">
      <c r="A104" s="65"/>
      <c r="B104" s="65" t="s">
        <v>267</v>
      </c>
      <c r="C104" s="65"/>
      <c r="D104" s="65"/>
      <c r="E104" s="65"/>
      <c r="F104" s="163" t="s">
        <v>2</v>
      </c>
      <c r="G104" s="165" t="s">
        <v>3</v>
      </c>
      <c r="H104" s="255"/>
    </row>
    <row r="105" spans="1:9" x14ac:dyDescent="0.3">
      <c r="A105" s="65"/>
      <c r="B105" s="65"/>
      <c r="C105" s="65" t="s">
        <v>264</v>
      </c>
      <c r="D105" s="65"/>
      <c r="E105" s="65"/>
      <c r="F105" s="347"/>
      <c r="G105" s="348"/>
      <c r="H105" s="65"/>
    </row>
    <row r="106" spans="1:9" ht="15" thickBot="1" x14ac:dyDescent="0.35">
      <c r="A106" s="65"/>
      <c r="B106" s="65"/>
      <c r="C106" s="171" t="s">
        <v>265</v>
      </c>
      <c r="D106" s="65"/>
      <c r="E106" s="65"/>
      <c r="F106" s="349"/>
      <c r="G106" s="350"/>
      <c r="H106" s="65"/>
    </row>
    <row r="107" spans="1:9" ht="15" thickBot="1" x14ac:dyDescent="0.35">
      <c r="A107" s="65"/>
      <c r="B107" s="177" t="s">
        <v>266</v>
      </c>
      <c r="C107" s="177"/>
      <c r="D107" s="177"/>
      <c r="E107" s="73"/>
      <c r="F107" s="163" t="s">
        <v>2</v>
      </c>
      <c r="G107" s="165" t="s">
        <v>3</v>
      </c>
      <c r="H107" s="65"/>
    </row>
    <row r="108" spans="1:9" ht="15" thickBot="1" x14ac:dyDescent="0.35">
      <c r="A108" s="65"/>
      <c r="B108" s="177" t="s">
        <v>268</v>
      </c>
      <c r="C108" s="177"/>
      <c r="D108" s="177"/>
      <c r="E108" s="73"/>
      <c r="F108" s="163" t="s">
        <v>2</v>
      </c>
      <c r="G108" s="165" t="s">
        <v>3</v>
      </c>
      <c r="H108" s="65"/>
    </row>
    <row r="109" spans="1:9" x14ac:dyDescent="0.3">
      <c r="A109" s="65"/>
      <c r="B109" s="65"/>
      <c r="C109" s="65"/>
      <c r="D109" s="216"/>
      <c r="E109" s="216"/>
      <c r="F109" s="267"/>
      <c r="G109" s="267"/>
      <c r="H109" s="65"/>
    </row>
    <row r="110" spans="1:9" ht="15" thickBot="1" x14ac:dyDescent="0.35">
      <c r="A110" s="172" t="s">
        <v>356</v>
      </c>
      <c r="B110" s="65"/>
      <c r="C110" s="65"/>
      <c r="D110" s="65"/>
      <c r="E110" s="65"/>
      <c r="F110" s="255"/>
      <c r="G110" s="255"/>
      <c r="H110" s="65"/>
    </row>
    <row r="111" spans="1:9" ht="15" thickBot="1" x14ac:dyDescent="0.35">
      <c r="A111" s="65"/>
      <c r="B111" s="177" t="s">
        <v>269</v>
      </c>
      <c r="C111" s="177"/>
      <c r="D111" s="177"/>
      <c r="E111" s="73"/>
      <c r="F111" s="163" t="s">
        <v>2</v>
      </c>
      <c r="G111" s="165" t="s">
        <v>3</v>
      </c>
      <c r="H111" s="65"/>
    </row>
    <row r="112" spans="1:9" x14ac:dyDescent="0.3">
      <c r="A112" s="65"/>
      <c r="B112" s="177" t="s">
        <v>270</v>
      </c>
      <c r="C112" s="177"/>
      <c r="D112" s="177"/>
      <c r="E112" s="73"/>
      <c r="F112" s="213"/>
      <c r="G112" s="213"/>
      <c r="H112" s="65"/>
    </row>
    <row r="113" spans="1:8" ht="57" customHeight="1" x14ac:dyDescent="0.3">
      <c r="A113" s="65"/>
      <c r="B113" s="342"/>
      <c r="C113" s="343"/>
      <c r="D113" s="343"/>
      <c r="E113" s="343"/>
      <c r="F113" s="343"/>
      <c r="G113" s="344"/>
      <c r="H113" s="65"/>
    </row>
    <row r="114" spans="1:8" x14ac:dyDescent="0.3">
      <c r="A114" s="65"/>
      <c r="B114" s="65"/>
      <c r="C114" s="65"/>
      <c r="D114" s="65"/>
      <c r="E114" s="65"/>
      <c r="F114" s="65"/>
      <c r="G114" s="65"/>
      <c r="H114" s="65"/>
    </row>
    <row r="115" spans="1:8" ht="15" hidden="1" thickBot="1" x14ac:dyDescent="0.35">
      <c r="A115" s="65"/>
      <c r="B115" s="65" t="s">
        <v>107</v>
      </c>
      <c r="C115" s="65"/>
      <c r="D115" s="65"/>
      <c r="E115" s="65"/>
      <c r="F115" s="156" t="s">
        <v>2</v>
      </c>
      <c r="G115" s="157" t="s">
        <v>3</v>
      </c>
      <c r="H115" s="65"/>
    </row>
    <row r="116" spans="1:8" ht="15" hidden="1" thickBot="1" x14ac:dyDescent="0.35">
      <c r="A116" s="65"/>
      <c r="B116" s="65" t="s">
        <v>93</v>
      </c>
      <c r="C116" s="65"/>
      <c r="D116" s="65"/>
      <c r="E116" s="65"/>
      <c r="F116" s="211" t="s">
        <v>2</v>
      </c>
      <c r="G116" s="212" t="s">
        <v>3</v>
      </c>
      <c r="H116" s="65"/>
    </row>
    <row r="117" spans="1:8" ht="15" hidden="1" thickBot="1" x14ac:dyDescent="0.35">
      <c r="A117" s="65"/>
      <c r="B117" s="65" t="s">
        <v>94</v>
      </c>
      <c r="C117" s="65"/>
      <c r="D117" s="65"/>
      <c r="E117" s="65"/>
      <c r="F117" s="211" t="s">
        <v>2</v>
      </c>
      <c r="G117" s="212" t="s">
        <v>3</v>
      </c>
      <c r="H117" s="65"/>
    </row>
    <row r="118" spans="1:8" x14ac:dyDescent="0.3">
      <c r="A118" s="65"/>
      <c r="B118" s="65"/>
      <c r="C118" s="65"/>
      <c r="D118" s="65"/>
      <c r="E118" s="65"/>
      <c r="F118" s="65"/>
      <c r="G118" s="65"/>
      <c r="H118" s="65"/>
    </row>
    <row r="119" spans="1:8" x14ac:dyDescent="0.3">
      <c r="A119" s="65" t="s">
        <v>271</v>
      </c>
      <c r="B119" s="65"/>
      <c r="C119" s="65"/>
      <c r="D119" s="65"/>
      <c r="E119" s="65"/>
      <c r="F119" s="65"/>
      <c r="G119" s="65"/>
      <c r="H119" s="65"/>
    </row>
    <row r="120" spans="1:8" x14ac:dyDescent="0.3">
      <c r="A120" s="178" t="s">
        <v>214</v>
      </c>
      <c r="B120" s="65"/>
      <c r="C120" s="65"/>
      <c r="D120" s="65"/>
      <c r="E120" s="65"/>
      <c r="F120" s="65"/>
      <c r="G120" s="65"/>
      <c r="H120" s="65"/>
    </row>
    <row r="121" spans="1:8" ht="33" customHeight="1" x14ac:dyDescent="0.3">
      <c r="A121" s="341" t="s">
        <v>272</v>
      </c>
      <c r="B121" s="341"/>
      <c r="C121" s="341"/>
      <c r="D121" s="341"/>
      <c r="E121" s="341"/>
      <c r="F121" s="341"/>
      <c r="G121" s="341"/>
      <c r="H121" s="65"/>
    </row>
  </sheetData>
  <sheetProtection password="CD18" sheet="1" formatCells="0" formatColumns="0" selectLockedCells="1"/>
  <mergeCells count="29">
    <mergeCell ref="A1:H1"/>
    <mergeCell ref="B62:C63"/>
    <mergeCell ref="D62:G63"/>
    <mergeCell ref="A3:H3"/>
    <mergeCell ref="A4:H4"/>
    <mergeCell ref="E15:G15"/>
    <mergeCell ref="E16:G16"/>
    <mergeCell ref="B28:E28"/>
    <mergeCell ref="B35:E35"/>
    <mergeCell ref="A2:H2"/>
    <mergeCell ref="F13:G13"/>
    <mergeCell ref="F14:G14"/>
    <mergeCell ref="F19:G19"/>
    <mergeCell ref="B64:C65"/>
    <mergeCell ref="D64:G65"/>
    <mergeCell ref="F75:G78"/>
    <mergeCell ref="B15:D16"/>
    <mergeCell ref="A121:G121"/>
    <mergeCell ref="B113:G113"/>
    <mergeCell ref="F82:G82"/>
    <mergeCell ref="F81:G81"/>
    <mergeCell ref="F83:G83"/>
    <mergeCell ref="F84:G84"/>
    <mergeCell ref="F105:G106"/>
    <mergeCell ref="B95:C97"/>
    <mergeCell ref="B91:E93"/>
    <mergeCell ref="F91:H93"/>
    <mergeCell ref="B27:E27"/>
    <mergeCell ref="A37:H37"/>
  </mergeCells>
  <pageMargins left="0.70866141732283472" right="0.70866141732283472" top="0.74803149606299213" bottom="0.74803149606299213" header="0.31496062992125984" footer="0.31496062992125984"/>
  <pageSetup paperSize="9" scale="72" fitToHeight="0" orientation="portrait"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0CE4A-CB4E-4ECB-A22E-6B79ADF4AA70}">
  <sheetPr codeName="Feuil6"/>
  <dimension ref="A1:H15"/>
  <sheetViews>
    <sheetView workbookViewId="0">
      <selection activeCell="I25" sqref="I25"/>
    </sheetView>
  </sheetViews>
  <sheetFormatPr baseColWidth="10" defaultRowHeight="14.4" x14ac:dyDescent="0.3"/>
  <cols>
    <col min="5" max="5" width="27.44140625" customWidth="1"/>
  </cols>
  <sheetData>
    <row r="1" spans="1:8" ht="18" x14ac:dyDescent="0.3">
      <c r="A1" s="454" t="s">
        <v>109</v>
      </c>
      <c r="B1" s="455"/>
      <c r="C1" s="455"/>
      <c r="D1" s="455"/>
      <c r="E1" s="455"/>
      <c r="F1" s="455"/>
      <c r="G1" s="455"/>
      <c r="H1" s="455"/>
    </row>
    <row r="2" spans="1:8" ht="15" thickBot="1" x14ac:dyDescent="0.35">
      <c r="A2" t="s">
        <v>118</v>
      </c>
    </row>
    <row r="3" spans="1:8" ht="15" thickBot="1" x14ac:dyDescent="0.35">
      <c r="A3" t="s">
        <v>108</v>
      </c>
      <c r="B3" t="s">
        <v>61</v>
      </c>
      <c r="F3" s="13" t="s">
        <v>2</v>
      </c>
      <c r="G3" s="12" t="s">
        <v>3</v>
      </c>
    </row>
    <row r="4" spans="1:8" ht="15" thickBot="1" x14ac:dyDescent="0.35">
      <c r="B4" t="s">
        <v>142</v>
      </c>
      <c r="C4" t="s">
        <v>143</v>
      </c>
      <c r="F4" s="13" t="s">
        <v>2</v>
      </c>
      <c r="G4" s="12" t="s">
        <v>3</v>
      </c>
    </row>
    <row r="5" spans="1:8" ht="15" thickBot="1" x14ac:dyDescent="0.35">
      <c r="C5" t="s">
        <v>144</v>
      </c>
      <c r="F5" s="13" t="s">
        <v>2</v>
      </c>
      <c r="G5" s="12" t="s">
        <v>3</v>
      </c>
    </row>
    <row r="6" spans="1:8" x14ac:dyDescent="0.3">
      <c r="F6" s="20"/>
      <c r="G6" s="20"/>
    </row>
    <row r="8" spans="1:8" x14ac:dyDescent="0.3">
      <c r="A8" s="61" t="s">
        <v>113</v>
      </c>
    </row>
    <row r="9" spans="1:8" x14ac:dyDescent="0.3">
      <c r="B9" s="1" t="s">
        <v>112</v>
      </c>
    </row>
    <row r="10" spans="1:8" x14ac:dyDescent="0.3">
      <c r="A10" t="s">
        <v>106</v>
      </c>
      <c r="B10" t="s">
        <v>114</v>
      </c>
    </row>
    <row r="11" spans="1:8" x14ac:dyDescent="0.3">
      <c r="A11" t="s">
        <v>111</v>
      </c>
      <c r="B11" t="s">
        <v>115</v>
      </c>
    </row>
    <row r="12" spans="1:8" x14ac:dyDescent="0.3">
      <c r="A12" t="s">
        <v>116</v>
      </c>
      <c r="B12" t="s">
        <v>185</v>
      </c>
    </row>
    <row r="15" spans="1:8" x14ac:dyDescent="0.3">
      <c r="B15" t="s">
        <v>117</v>
      </c>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95"/>
  <sheetViews>
    <sheetView topLeftCell="A22" zoomScale="160" zoomScaleNormal="160" workbookViewId="0">
      <selection activeCell="D25" sqref="D25"/>
    </sheetView>
  </sheetViews>
  <sheetFormatPr baseColWidth="10" defaultColWidth="8.88671875" defaultRowHeight="14.4" x14ac:dyDescent="0.3"/>
  <cols>
    <col min="1" max="2" width="8.88671875" style="210"/>
    <col min="3" max="3" width="16.33203125" style="210" customWidth="1"/>
    <col min="4" max="4" width="16.44140625" style="210" customWidth="1"/>
    <col min="5" max="5" width="13.109375" style="210" customWidth="1"/>
    <col min="6" max="6" width="12.88671875" style="210" customWidth="1"/>
    <col min="7" max="7" width="14.5546875" style="210" customWidth="1"/>
    <col min="8" max="8" width="15" style="210" customWidth="1"/>
    <col min="9" max="9" width="14" style="210" customWidth="1"/>
    <col min="10" max="10" width="14" customWidth="1"/>
    <col min="11" max="11" width="10.5546875" customWidth="1"/>
  </cols>
  <sheetData>
    <row r="1" spans="1:12" ht="15" thickBot="1" x14ac:dyDescent="0.35">
      <c r="A1" s="179"/>
      <c r="B1" s="65" t="s">
        <v>209</v>
      </c>
      <c r="C1" s="65"/>
      <c r="D1" s="65"/>
      <c r="E1" s="65"/>
      <c r="F1" s="65"/>
      <c r="G1" s="65"/>
      <c r="H1" s="65"/>
    </row>
    <row r="2" spans="1:12" x14ac:dyDescent="0.3">
      <c r="A2" s="68"/>
      <c r="B2" s="65" t="s">
        <v>222</v>
      </c>
      <c r="C2" s="65"/>
      <c r="D2" s="65"/>
      <c r="E2" s="65"/>
      <c r="F2" s="65"/>
      <c r="G2" s="65"/>
      <c r="H2" s="65"/>
    </row>
    <row r="3" spans="1:12" x14ac:dyDescent="0.3">
      <c r="A3" s="65"/>
      <c r="B3" s="65"/>
      <c r="C3" s="65"/>
      <c r="D3" s="65"/>
      <c r="E3" s="65"/>
      <c r="F3" s="65"/>
      <c r="G3" s="65"/>
      <c r="H3" s="65"/>
    </row>
    <row r="4" spans="1:12" ht="15.6" x14ac:dyDescent="0.3">
      <c r="A4" s="180" t="s">
        <v>215</v>
      </c>
      <c r="B4" s="65"/>
      <c r="C4" s="65"/>
      <c r="D4" s="65"/>
      <c r="E4" s="65"/>
      <c r="F4" s="65"/>
      <c r="G4" s="65"/>
      <c r="H4" s="65"/>
    </row>
    <row r="5" spans="1:12" x14ac:dyDescent="0.3">
      <c r="A5" s="65"/>
      <c r="B5" s="64" t="s">
        <v>273</v>
      </c>
      <c r="C5" s="65"/>
      <c r="D5" s="65"/>
      <c r="E5" s="65"/>
      <c r="F5" s="65"/>
      <c r="G5" s="65"/>
      <c r="H5" s="65"/>
    </row>
    <row r="6" spans="1:12" x14ac:dyDescent="0.3">
      <c r="A6" s="65"/>
      <c r="B6" s="181" t="s">
        <v>156</v>
      </c>
      <c r="C6" s="65"/>
      <c r="D6" s="69"/>
      <c r="E6" s="69"/>
      <c r="F6" s="69"/>
      <c r="G6" s="69"/>
      <c r="H6" s="65"/>
    </row>
    <row r="7" spans="1:12" ht="15" thickBot="1" x14ac:dyDescent="0.35">
      <c r="A7" s="65"/>
      <c r="B7" s="65"/>
      <c r="C7" s="65"/>
      <c r="D7" s="65"/>
      <c r="E7" s="65"/>
      <c r="F7" s="66" t="s">
        <v>278</v>
      </c>
      <c r="G7" s="66" t="s">
        <v>17</v>
      </c>
      <c r="H7" s="65"/>
    </row>
    <row r="8" spans="1:12" ht="15" customHeight="1" x14ac:dyDescent="0.3">
      <c r="A8" s="65"/>
      <c r="B8" s="388" t="s">
        <v>274</v>
      </c>
      <c r="C8" s="389"/>
      <c r="D8" s="229"/>
      <c r="E8" s="65"/>
      <c r="F8" s="182" t="s">
        <v>10</v>
      </c>
      <c r="G8" s="81">
        <v>0</v>
      </c>
      <c r="H8" s="65"/>
    </row>
    <row r="9" spans="1:12" ht="15" customHeight="1" x14ac:dyDescent="0.3">
      <c r="A9" s="65"/>
      <c r="B9" s="386" t="s">
        <v>275</v>
      </c>
      <c r="C9" s="387"/>
      <c r="D9" s="396"/>
      <c r="E9" s="65"/>
      <c r="F9" s="182" t="s">
        <v>216</v>
      </c>
      <c r="G9" s="81">
        <v>0</v>
      </c>
      <c r="H9" s="65"/>
    </row>
    <row r="10" spans="1:12" ht="15" customHeight="1" x14ac:dyDescent="0.3">
      <c r="A10" s="65"/>
      <c r="B10" s="390" t="s">
        <v>362</v>
      </c>
      <c r="C10" s="391"/>
      <c r="D10" s="392"/>
      <c r="E10" s="65"/>
      <c r="F10" s="182" t="s">
        <v>12</v>
      </c>
      <c r="G10" s="81">
        <v>0</v>
      </c>
      <c r="H10" s="65"/>
    </row>
    <row r="11" spans="1:12" ht="15" customHeight="1" x14ac:dyDescent="0.3">
      <c r="A11" s="65"/>
      <c r="B11" s="386" t="s">
        <v>188</v>
      </c>
      <c r="C11" s="387"/>
      <c r="D11" s="230"/>
      <c r="E11" s="65"/>
      <c r="F11" s="182" t="s">
        <v>13</v>
      </c>
      <c r="G11" s="81">
        <v>0</v>
      </c>
      <c r="H11" s="65"/>
    </row>
    <row r="12" spans="1:12" x14ac:dyDescent="0.3">
      <c r="A12" s="65"/>
      <c r="B12" s="397" t="s">
        <v>276</v>
      </c>
      <c r="C12" s="398"/>
      <c r="D12" s="399"/>
      <c r="E12" s="65"/>
      <c r="F12" s="182" t="s">
        <v>14</v>
      </c>
      <c r="G12" s="81">
        <v>0</v>
      </c>
      <c r="H12" s="65"/>
    </row>
    <row r="13" spans="1:12" x14ac:dyDescent="0.3">
      <c r="A13" s="65"/>
      <c r="B13" s="400"/>
      <c r="C13" s="401"/>
      <c r="D13" s="402"/>
      <c r="E13" s="65"/>
      <c r="F13" s="182" t="s">
        <v>100</v>
      </c>
      <c r="G13" s="81">
        <v>0</v>
      </c>
      <c r="H13" s="65"/>
    </row>
    <row r="14" spans="1:12" ht="15" thickBot="1" x14ac:dyDescent="0.35">
      <c r="A14" s="65"/>
      <c r="B14" s="403"/>
      <c r="C14" s="404"/>
      <c r="D14" s="405"/>
      <c r="E14" s="65"/>
      <c r="F14" s="182" t="s">
        <v>217</v>
      </c>
      <c r="G14" s="81">
        <v>0</v>
      </c>
      <c r="H14" s="65"/>
    </row>
    <row r="15" spans="1:12" x14ac:dyDescent="0.3">
      <c r="A15" s="65"/>
      <c r="B15" s="66"/>
      <c r="C15" s="70"/>
      <c r="D15" s="65"/>
      <c r="E15" s="65"/>
      <c r="F15" s="182" t="s">
        <v>218</v>
      </c>
      <c r="G15" s="81">
        <v>0</v>
      </c>
      <c r="H15" s="65"/>
      <c r="L15" s="18"/>
    </row>
    <row r="16" spans="1:12" s="142" customFormat="1" x14ac:dyDescent="0.3">
      <c r="A16" s="65"/>
      <c r="B16" s="66"/>
      <c r="C16" s="70"/>
      <c r="D16" s="65"/>
      <c r="E16" s="65"/>
      <c r="F16" s="182" t="s">
        <v>15</v>
      </c>
      <c r="G16" s="81">
        <v>0</v>
      </c>
      <c r="H16" s="65"/>
      <c r="I16" s="210"/>
      <c r="L16" s="18"/>
    </row>
    <row r="17" spans="1:12" s="142" customFormat="1" x14ac:dyDescent="0.3">
      <c r="A17" s="65"/>
      <c r="B17" s="66"/>
      <c r="C17" s="70"/>
      <c r="D17" s="65"/>
      <c r="E17" s="65"/>
      <c r="F17" s="182" t="s">
        <v>16</v>
      </c>
      <c r="G17" s="81">
        <v>0</v>
      </c>
      <c r="H17" s="65"/>
      <c r="I17" s="210"/>
      <c r="L17" s="18"/>
    </row>
    <row r="18" spans="1:12" s="142" customFormat="1" ht="15" thickBot="1" x14ac:dyDescent="0.35">
      <c r="A18" s="65"/>
      <c r="B18" s="66"/>
      <c r="C18" s="70"/>
      <c r="D18" s="65"/>
      <c r="E18" s="65"/>
      <c r="F18" s="66" t="s">
        <v>18</v>
      </c>
      <c r="G18" s="236">
        <f>SUM(G8:G17)</f>
        <v>0</v>
      </c>
      <c r="H18" s="65"/>
      <c r="I18" s="210"/>
      <c r="L18" s="18"/>
    </row>
    <row r="19" spans="1:12" s="142" customFormat="1" x14ac:dyDescent="0.3">
      <c r="A19" s="65"/>
      <c r="B19" s="66"/>
      <c r="C19" s="70"/>
      <c r="D19" s="65"/>
      <c r="E19" s="65"/>
      <c r="F19" s="66"/>
      <c r="G19" s="269"/>
      <c r="H19" s="65"/>
      <c r="I19" s="210"/>
      <c r="L19" s="18"/>
    </row>
    <row r="20" spans="1:12" x14ac:dyDescent="0.3">
      <c r="A20" s="65"/>
      <c r="B20" s="64" t="s">
        <v>277</v>
      </c>
      <c r="C20" s="65"/>
      <c r="D20" s="65"/>
      <c r="E20" s="65"/>
      <c r="F20" s="65"/>
      <c r="G20" s="65"/>
      <c r="H20" s="65"/>
    </row>
    <row r="21" spans="1:12" s="61" customFormat="1" ht="11.25" customHeight="1" x14ac:dyDescent="0.2">
      <c r="A21" s="234"/>
      <c r="B21" s="183" t="s">
        <v>279</v>
      </c>
      <c r="C21" s="218"/>
      <c r="D21" s="218"/>
      <c r="E21" s="218"/>
      <c r="F21" s="218"/>
      <c r="G21" s="218"/>
      <c r="H21" s="234"/>
      <c r="I21" s="232"/>
    </row>
    <row r="22" spans="1:12" s="61" customFormat="1" ht="11.25" customHeight="1" x14ac:dyDescent="0.2">
      <c r="A22" s="218"/>
      <c r="B22" s="218"/>
      <c r="C22" s="218"/>
      <c r="D22" s="218"/>
      <c r="E22" s="218"/>
      <c r="F22" s="218"/>
      <c r="G22" s="218"/>
      <c r="H22" s="234"/>
      <c r="I22" s="232"/>
    </row>
    <row r="23" spans="1:12" x14ac:dyDescent="0.3">
      <c r="A23" s="65"/>
      <c r="B23" s="181" t="s">
        <v>157</v>
      </c>
      <c r="C23" s="65"/>
      <c r="D23" s="65"/>
      <c r="E23" s="65"/>
      <c r="F23" s="65"/>
      <c r="G23" s="65"/>
      <c r="H23" s="65"/>
    </row>
    <row r="24" spans="1:12" ht="15" thickBot="1" x14ac:dyDescent="0.35">
      <c r="A24" s="65"/>
      <c r="B24" s="187"/>
      <c r="C24" s="65"/>
      <c r="D24" s="65"/>
      <c r="E24" s="65"/>
      <c r="F24" s="65"/>
      <c r="G24" s="65"/>
      <c r="H24" s="65"/>
    </row>
    <row r="25" spans="1:12" ht="15" customHeight="1" x14ac:dyDescent="0.3">
      <c r="A25" s="65"/>
      <c r="B25" s="406" t="s">
        <v>274</v>
      </c>
      <c r="C25" s="407"/>
      <c r="D25" s="144">
        <v>5</v>
      </c>
      <c r="E25" s="144"/>
      <c r="F25" s="144"/>
      <c r="G25" s="139"/>
      <c r="H25" s="65"/>
    </row>
    <row r="26" spans="1:12" s="142" customFormat="1" ht="15" customHeight="1" x14ac:dyDescent="0.3">
      <c r="A26" s="65"/>
      <c r="B26" s="386" t="s">
        <v>275</v>
      </c>
      <c r="C26" s="387"/>
      <c r="D26" s="387"/>
      <c r="E26" s="143"/>
      <c r="F26" s="143"/>
      <c r="G26" s="140"/>
      <c r="H26" s="65"/>
      <c r="I26" s="210"/>
    </row>
    <row r="27" spans="1:12" ht="15" customHeight="1" x14ac:dyDescent="0.3">
      <c r="A27" s="65"/>
      <c r="B27" s="390" t="s">
        <v>360</v>
      </c>
      <c r="C27" s="391"/>
      <c r="D27" s="391"/>
      <c r="E27" s="391"/>
      <c r="F27" s="391"/>
      <c r="G27" s="392"/>
      <c r="H27" s="65"/>
    </row>
    <row r="28" spans="1:12" ht="15" customHeight="1" x14ac:dyDescent="0.3">
      <c r="A28" s="65"/>
      <c r="B28" s="408" t="s">
        <v>188</v>
      </c>
      <c r="C28" s="409"/>
      <c r="D28" s="143"/>
      <c r="E28" s="143"/>
      <c r="F28" s="143"/>
      <c r="G28" s="140"/>
      <c r="H28" s="65"/>
    </row>
    <row r="29" spans="1:12" ht="32.25" customHeight="1" thickBot="1" x14ac:dyDescent="0.35">
      <c r="A29" s="65"/>
      <c r="B29" s="383"/>
      <c r="C29" s="384"/>
      <c r="D29" s="384"/>
      <c r="E29" s="384"/>
      <c r="F29" s="384"/>
      <c r="G29" s="385"/>
      <c r="H29" s="65"/>
    </row>
    <row r="30" spans="1:12" x14ac:dyDescent="0.3">
      <c r="A30" s="65"/>
      <c r="B30" s="64"/>
      <c r="C30" s="65"/>
      <c r="D30" s="65"/>
      <c r="E30" s="65"/>
      <c r="F30" s="65"/>
      <c r="G30" s="65"/>
      <c r="H30" s="65"/>
    </row>
    <row r="31" spans="1:12" ht="57.6" x14ac:dyDescent="0.3">
      <c r="A31" s="65"/>
      <c r="B31" s="184" t="s">
        <v>278</v>
      </c>
      <c r="C31" s="185" t="s">
        <v>280</v>
      </c>
      <c r="D31" s="186" t="s">
        <v>281</v>
      </c>
      <c r="E31" s="186" t="s">
        <v>282</v>
      </c>
      <c r="F31" s="186" t="s">
        <v>283</v>
      </c>
      <c r="G31" s="65"/>
      <c r="H31" s="65"/>
    </row>
    <row r="32" spans="1:12" x14ac:dyDescent="0.3">
      <c r="A32" s="65"/>
      <c r="B32" s="182" t="s">
        <v>10</v>
      </c>
      <c r="C32" s="235"/>
      <c r="D32" s="81">
        <v>0</v>
      </c>
      <c r="E32" s="235"/>
      <c r="F32" s="235"/>
      <c r="G32" s="65"/>
      <c r="H32" s="65"/>
    </row>
    <row r="33" spans="1:12" x14ac:dyDescent="0.3">
      <c r="A33" s="65"/>
      <c r="B33" s="182" t="s">
        <v>11</v>
      </c>
      <c r="C33" s="81">
        <v>0</v>
      </c>
      <c r="D33" s="81">
        <v>0</v>
      </c>
      <c r="E33" s="81">
        <v>0</v>
      </c>
      <c r="F33" s="81">
        <v>0</v>
      </c>
      <c r="G33" s="65"/>
      <c r="H33" s="65"/>
    </row>
    <row r="34" spans="1:12" x14ac:dyDescent="0.3">
      <c r="A34" s="65"/>
      <c r="B34" s="182" t="s">
        <v>12</v>
      </c>
      <c r="C34" s="81">
        <v>0</v>
      </c>
      <c r="D34" s="235"/>
      <c r="E34" s="81">
        <v>0</v>
      </c>
      <c r="F34" s="81">
        <v>0</v>
      </c>
      <c r="G34" s="65"/>
      <c r="H34" s="65"/>
    </row>
    <row r="35" spans="1:12" x14ac:dyDescent="0.3">
      <c r="A35" s="65"/>
      <c r="B35" s="182" t="s">
        <v>13</v>
      </c>
      <c r="C35" s="81">
        <v>0</v>
      </c>
      <c r="D35" s="235"/>
      <c r="E35" s="81">
        <v>0</v>
      </c>
      <c r="F35" s="81">
        <v>0</v>
      </c>
      <c r="G35" s="65"/>
      <c r="H35" s="65"/>
    </row>
    <row r="36" spans="1:12" x14ac:dyDescent="0.3">
      <c r="A36" s="65"/>
      <c r="B36" s="182" t="s">
        <v>14</v>
      </c>
      <c r="C36" s="81">
        <v>0</v>
      </c>
      <c r="D36" s="235"/>
      <c r="E36" s="81">
        <v>0</v>
      </c>
      <c r="F36" s="81">
        <v>0</v>
      </c>
      <c r="G36" s="65"/>
      <c r="H36" s="65"/>
    </row>
    <row r="37" spans="1:12" x14ac:dyDescent="0.3">
      <c r="A37" s="65"/>
      <c r="B37" s="182" t="s">
        <v>100</v>
      </c>
      <c r="C37" s="81">
        <v>0</v>
      </c>
      <c r="D37" s="235"/>
      <c r="E37" s="81">
        <v>0</v>
      </c>
      <c r="F37" s="81">
        <v>0</v>
      </c>
      <c r="G37" s="65"/>
      <c r="H37" s="65"/>
    </row>
    <row r="38" spans="1:12" s="142" customFormat="1" x14ac:dyDescent="0.3">
      <c r="A38" s="65"/>
      <c r="B38" s="182" t="s">
        <v>217</v>
      </c>
      <c r="C38" s="81"/>
      <c r="D38" s="235"/>
      <c r="E38" s="81"/>
      <c r="F38" s="81"/>
      <c r="G38" s="65"/>
      <c r="H38" s="65"/>
      <c r="I38" s="210"/>
    </row>
    <row r="39" spans="1:12" s="142" customFormat="1" x14ac:dyDescent="0.3">
      <c r="A39" s="65"/>
      <c r="B39" s="182" t="s">
        <v>218</v>
      </c>
      <c r="C39" s="81"/>
      <c r="D39" s="235"/>
      <c r="E39" s="81"/>
      <c r="F39" s="81"/>
      <c r="G39" s="65"/>
      <c r="H39" s="65"/>
      <c r="I39" s="210"/>
    </row>
    <row r="40" spans="1:12" ht="15" thickBot="1" x14ac:dyDescent="0.35">
      <c r="A40" s="65"/>
      <c r="B40" s="182" t="s">
        <v>15</v>
      </c>
      <c r="C40" s="81">
        <v>0</v>
      </c>
      <c r="D40" s="81">
        <v>0</v>
      </c>
      <c r="E40" s="81">
        <v>0</v>
      </c>
      <c r="F40" s="81">
        <v>0</v>
      </c>
      <c r="G40" s="65"/>
      <c r="H40" s="65"/>
    </row>
    <row r="41" spans="1:12" ht="18.600000000000001" thickBot="1" x14ac:dyDescent="0.4">
      <c r="A41" s="65"/>
      <c r="B41" s="66" t="s">
        <v>18</v>
      </c>
      <c r="C41" s="236">
        <f>SUM(C32:C40)</f>
        <v>0</v>
      </c>
      <c r="D41" s="236">
        <f>SUM(D32:D40)</f>
        <v>0</v>
      </c>
      <c r="E41" s="236">
        <f>SUM(E32:E40)</f>
        <v>0</v>
      </c>
      <c r="F41" s="236">
        <f>SUM(F32:F40)</f>
        <v>0</v>
      </c>
      <c r="G41" s="237">
        <f>SUM(C41:F41)</f>
        <v>0</v>
      </c>
      <c r="H41" s="65"/>
    </row>
    <row r="42" spans="1:12" ht="15" thickBot="1" x14ac:dyDescent="0.35">
      <c r="A42" s="65"/>
      <c r="B42" s="66"/>
      <c r="C42" s="70"/>
      <c r="D42" s="65"/>
      <c r="E42" s="65"/>
      <c r="F42" s="65"/>
      <c r="G42" s="65"/>
      <c r="H42" s="65"/>
      <c r="L42" s="18"/>
    </row>
    <row r="43" spans="1:12" x14ac:dyDescent="0.3">
      <c r="A43" s="65"/>
      <c r="B43" s="187" t="s">
        <v>284</v>
      </c>
      <c r="C43" s="238"/>
      <c r="D43" s="82"/>
      <c r="E43" s="83"/>
      <c r="F43" s="83"/>
      <c r="G43" s="84"/>
      <c r="H43" s="65"/>
      <c r="L43" s="18"/>
    </row>
    <row r="44" spans="1:12" x14ac:dyDescent="0.3">
      <c r="A44" s="65"/>
      <c r="B44" s="181"/>
      <c r="C44" s="238"/>
      <c r="D44" s="85"/>
      <c r="E44" s="86"/>
      <c r="F44" s="86"/>
      <c r="G44" s="87"/>
      <c r="H44" s="65"/>
      <c r="L44" s="18"/>
    </row>
    <row r="45" spans="1:12" ht="15" thickBot="1" x14ac:dyDescent="0.35">
      <c r="A45" s="65"/>
      <c r="B45" s="181"/>
      <c r="C45" s="238"/>
      <c r="D45" s="88"/>
      <c r="E45" s="89"/>
      <c r="F45" s="89"/>
      <c r="G45" s="90"/>
      <c r="H45" s="65"/>
      <c r="L45" s="18"/>
    </row>
    <row r="46" spans="1:12" s="142" customFormat="1" ht="25.2" customHeight="1" x14ac:dyDescent="0.3">
      <c r="A46" s="65"/>
      <c r="B46" s="395" t="s">
        <v>324</v>
      </c>
      <c r="C46" s="395"/>
      <c r="D46" s="395"/>
      <c r="E46" s="395"/>
      <c r="F46" s="395"/>
      <c r="G46" s="395"/>
      <c r="H46" s="65"/>
      <c r="I46" s="210"/>
      <c r="L46" s="18"/>
    </row>
    <row r="47" spans="1:12" s="142" customFormat="1" ht="15" thickBot="1" x14ac:dyDescent="0.35">
      <c r="A47" s="65"/>
      <c r="B47" s="181"/>
      <c r="C47" s="238"/>
      <c r="D47" s="65"/>
      <c r="E47" s="65"/>
      <c r="F47" s="65"/>
      <c r="G47" s="65"/>
      <c r="H47" s="65"/>
      <c r="I47" s="210"/>
      <c r="L47" s="18"/>
    </row>
    <row r="48" spans="1:12" ht="15" thickBot="1" x14ac:dyDescent="0.35">
      <c r="A48" s="65"/>
      <c r="B48" s="181" t="s">
        <v>285</v>
      </c>
      <c r="C48" s="238"/>
      <c r="D48" s="65"/>
      <c r="E48" s="78" t="s">
        <v>2</v>
      </c>
      <c r="F48" s="79" t="s">
        <v>3</v>
      </c>
      <c r="G48" s="65"/>
      <c r="H48" s="65"/>
      <c r="L48" s="18"/>
    </row>
    <row r="49" spans="1:12" ht="24.75" customHeight="1" x14ac:dyDescent="0.3">
      <c r="A49" s="65"/>
      <c r="B49" s="395" t="s">
        <v>219</v>
      </c>
      <c r="C49" s="395"/>
      <c r="D49" s="395"/>
      <c r="E49" s="395"/>
      <c r="F49" s="395"/>
      <c r="G49" s="395"/>
      <c r="H49" s="65"/>
      <c r="L49" s="18"/>
    </row>
    <row r="50" spans="1:12" ht="15" thickBot="1" x14ac:dyDescent="0.35">
      <c r="A50" s="65"/>
      <c r="B50" s="181"/>
      <c r="C50" s="238"/>
      <c r="D50" s="239"/>
      <c r="E50" s="239"/>
      <c r="F50" s="239"/>
      <c r="G50" s="239"/>
      <c r="H50" s="65"/>
      <c r="L50" s="18"/>
    </row>
    <row r="51" spans="1:12" ht="15" thickBot="1" x14ac:dyDescent="0.35">
      <c r="A51" s="65"/>
      <c r="B51" s="181" t="s">
        <v>287</v>
      </c>
      <c r="C51" s="238"/>
      <c r="D51" s="239"/>
      <c r="E51" s="78" t="s">
        <v>2</v>
      </c>
      <c r="F51" s="79" t="s">
        <v>3</v>
      </c>
      <c r="G51" s="239"/>
      <c r="H51" s="65"/>
      <c r="L51" s="18"/>
    </row>
    <row r="52" spans="1:12" x14ac:dyDescent="0.3">
      <c r="A52" s="65"/>
      <c r="B52" s="188" t="s">
        <v>286</v>
      </c>
      <c r="C52" s="70"/>
      <c r="D52" s="65"/>
      <c r="E52" s="66"/>
      <c r="F52" s="65"/>
      <c r="G52" s="65"/>
      <c r="H52" s="65"/>
    </row>
    <row r="53" spans="1:12" x14ac:dyDescent="0.3">
      <c r="A53" s="65"/>
      <c r="B53" s="187"/>
      <c r="C53" s="70"/>
      <c r="D53" s="65"/>
      <c r="E53" s="66"/>
      <c r="F53" s="65"/>
      <c r="G53" s="65"/>
      <c r="H53" s="65"/>
    </row>
    <row r="54" spans="1:12" ht="15.75" customHeight="1" x14ac:dyDescent="0.3">
      <c r="A54" s="65"/>
      <c r="B54" s="189" t="s">
        <v>288</v>
      </c>
      <c r="C54" s="240"/>
      <c r="D54" s="65"/>
      <c r="E54" s="66"/>
      <c r="F54" s="70"/>
      <c r="G54" s="65"/>
      <c r="H54" s="65"/>
    </row>
    <row r="55" spans="1:12" ht="15.75" customHeight="1" x14ac:dyDescent="0.3">
      <c r="A55" s="65"/>
      <c r="B55" s="187"/>
      <c r="C55" s="240"/>
      <c r="D55" s="65"/>
      <c r="E55" s="66"/>
      <c r="F55" s="70"/>
      <c r="G55" s="65"/>
      <c r="H55" s="65"/>
    </row>
    <row r="56" spans="1:12" ht="37.5" hidden="1" customHeight="1" x14ac:dyDescent="0.3">
      <c r="A56" s="65"/>
      <c r="B56" s="395" t="s">
        <v>184</v>
      </c>
      <c r="C56" s="395"/>
      <c r="D56" s="395"/>
      <c r="E56" s="395"/>
      <c r="F56" s="395"/>
      <c r="G56" s="395"/>
      <c r="H56" s="65"/>
    </row>
    <row r="57" spans="1:12" ht="12.75" hidden="1" customHeight="1" x14ac:dyDescent="0.3">
      <c r="A57" s="65"/>
      <c r="B57" s="395" t="s">
        <v>199</v>
      </c>
      <c r="C57" s="395"/>
      <c r="D57" s="395"/>
      <c r="E57" s="395"/>
      <c r="F57" s="395"/>
      <c r="G57" s="395"/>
      <c r="H57" s="65"/>
    </row>
    <row r="58" spans="1:12" ht="15" hidden="1" customHeight="1" x14ac:dyDescent="0.3">
      <c r="A58" s="65"/>
      <c r="B58" s="219" t="s">
        <v>41</v>
      </c>
      <c r="C58" s="219"/>
      <c r="D58" s="219"/>
      <c r="E58" s="219"/>
      <c r="F58" s="219"/>
      <c r="G58" s="219"/>
      <c r="H58" s="65"/>
    </row>
    <row r="59" spans="1:12" ht="13.5" hidden="1" customHeight="1" x14ac:dyDescent="0.3">
      <c r="A59" s="65"/>
      <c r="B59" s="219"/>
      <c r="C59" s="219"/>
      <c r="D59" s="219"/>
      <c r="E59" s="219"/>
      <c r="F59" s="219"/>
      <c r="G59" s="219"/>
      <c r="H59" s="65"/>
    </row>
    <row r="60" spans="1:12" ht="15" thickBot="1" x14ac:dyDescent="0.35">
      <c r="A60" s="65"/>
      <c r="B60" s="219"/>
      <c r="C60" s="219"/>
      <c r="D60" s="219"/>
      <c r="E60" s="219"/>
      <c r="F60" s="219"/>
      <c r="G60" s="219"/>
      <c r="H60" s="65"/>
    </row>
    <row r="61" spans="1:12" x14ac:dyDescent="0.3">
      <c r="A61" s="65"/>
      <c r="B61" s="190" t="s">
        <v>46</v>
      </c>
      <c r="C61" s="241"/>
      <c r="D61" s="241"/>
      <c r="E61" s="241"/>
      <c r="F61" s="242"/>
      <c r="G61" s="65"/>
      <c r="H61" s="65"/>
    </row>
    <row r="62" spans="1:12" ht="15" thickBot="1" x14ac:dyDescent="0.35">
      <c r="A62" s="65"/>
      <c r="B62" s="243"/>
      <c r="C62" s="191" t="s">
        <v>19</v>
      </c>
      <c r="D62" s="244"/>
      <c r="E62" s="191" t="s">
        <v>17</v>
      </c>
      <c r="F62" s="245"/>
      <c r="G62" s="65" t="s">
        <v>43</v>
      </c>
      <c r="H62" s="65"/>
    </row>
    <row r="63" spans="1:12" ht="15" customHeight="1" x14ac:dyDescent="0.3">
      <c r="A63" s="65"/>
      <c r="B63" s="192" t="s">
        <v>280</v>
      </c>
      <c r="C63" s="244"/>
      <c r="D63" s="244"/>
      <c r="E63" s="68">
        <f>C41</f>
        <v>0</v>
      </c>
      <c r="F63" s="245"/>
      <c r="G63" s="67">
        <f>IFERROR(E63/$E$69*100,0)</f>
        <v>0</v>
      </c>
      <c r="H63" s="65"/>
    </row>
    <row r="64" spans="1:12" x14ac:dyDescent="0.3">
      <c r="A64" s="65"/>
      <c r="B64" s="192" t="s">
        <v>281</v>
      </c>
      <c r="C64" s="244"/>
      <c r="D64" s="244"/>
      <c r="E64" s="246">
        <f>D41</f>
        <v>0</v>
      </c>
      <c r="F64" s="245"/>
      <c r="G64" s="67">
        <f t="shared" ref="G64:G66" si="0">IFERROR(E64/$E$69*100,0)</f>
        <v>0</v>
      </c>
      <c r="H64" s="65"/>
    </row>
    <row r="65" spans="1:8" x14ac:dyDescent="0.3">
      <c r="A65" s="65"/>
      <c r="B65" s="192" t="s">
        <v>282</v>
      </c>
      <c r="C65" s="244"/>
      <c r="D65" s="244"/>
      <c r="E65" s="246">
        <f>E41</f>
        <v>0</v>
      </c>
      <c r="F65" s="245"/>
      <c r="G65" s="67">
        <f t="shared" si="0"/>
        <v>0</v>
      </c>
      <c r="H65" s="65"/>
    </row>
    <row r="66" spans="1:8" ht="15" thickBot="1" x14ac:dyDescent="0.35">
      <c r="A66" s="65"/>
      <c r="B66" s="192" t="s">
        <v>289</v>
      </c>
      <c r="C66" s="244"/>
      <c r="D66" s="244"/>
      <c r="E66" s="247">
        <f>F41</f>
        <v>0</v>
      </c>
      <c r="F66" s="245"/>
      <c r="G66" s="67">
        <f t="shared" si="0"/>
        <v>0</v>
      </c>
      <c r="H66" s="65"/>
    </row>
    <row r="67" spans="1:8" x14ac:dyDescent="0.3">
      <c r="A67" s="65"/>
      <c r="B67" s="192"/>
      <c r="C67" s="244"/>
      <c r="D67" s="244"/>
      <c r="E67" s="248"/>
      <c r="F67" s="245"/>
      <c r="G67" s="65"/>
      <c r="H67" s="65"/>
    </row>
    <row r="68" spans="1:8" ht="15" thickBot="1" x14ac:dyDescent="0.35">
      <c r="A68" s="65"/>
      <c r="B68" s="192"/>
      <c r="C68" s="244"/>
      <c r="D68" s="244"/>
      <c r="E68" s="248"/>
      <c r="F68" s="245"/>
      <c r="G68" s="65"/>
      <c r="H68" s="65"/>
    </row>
    <row r="69" spans="1:8" ht="15.75" customHeight="1" thickBot="1" x14ac:dyDescent="0.35">
      <c r="A69" s="65"/>
      <c r="B69" s="193" t="s">
        <v>18</v>
      </c>
      <c r="C69" s="249"/>
      <c r="D69" s="249"/>
      <c r="E69" s="71">
        <f>SUM(E63:E66)</f>
        <v>0</v>
      </c>
      <c r="F69" s="250"/>
      <c r="G69" s="65"/>
      <c r="H69" s="65"/>
    </row>
    <row r="70" spans="1:8" ht="15.75" customHeight="1" x14ac:dyDescent="0.3">
      <c r="A70" s="65" t="s">
        <v>128</v>
      </c>
      <c r="B70" s="66"/>
      <c r="C70" s="70"/>
      <c r="D70" s="65"/>
      <c r="E70" s="66"/>
      <c r="F70" s="70"/>
      <c r="G70" s="65"/>
      <c r="H70" s="65"/>
    </row>
    <row r="71" spans="1:8" ht="15.75" hidden="1" customHeight="1" x14ac:dyDescent="0.3">
      <c r="A71" s="65" t="s">
        <v>102</v>
      </c>
      <c r="B71" s="189" t="s">
        <v>51</v>
      </c>
      <c r="C71" s="240"/>
      <c r="D71" s="65"/>
      <c r="E71" s="66"/>
      <c r="F71" s="70"/>
      <c r="G71" s="65"/>
      <c r="H71" s="65"/>
    </row>
    <row r="72" spans="1:8" hidden="1" x14ac:dyDescent="0.3">
      <c r="A72" s="65"/>
      <c r="B72" s="65" t="s">
        <v>52</v>
      </c>
      <c r="C72" s="65"/>
      <c r="D72" s="65"/>
      <c r="E72" s="65"/>
      <c r="F72" s="270">
        <f>SUM(E63:E65)</f>
        <v>0</v>
      </c>
      <c r="G72" s="65" t="s">
        <v>17</v>
      </c>
      <c r="H72" s="65"/>
    </row>
    <row r="73" spans="1:8" hidden="1" x14ac:dyDescent="0.3">
      <c r="A73" s="65"/>
      <c r="B73" s="65" t="s">
        <v>44</v>
      </c>
      <c r="C73" s="65"/>
      <c r="D73" s="65"/>
      <c r="E73" s="65"/>
      <c r="F73" s="65">
        <f>F72/80*20</f>
        <v>0</v>
      </c>
      <c r="G73" s="65" t="s">
        <v>17</v>
      </c>
      <c r="H73" s="65"/>
    </row>
    <row r="74" spans="1:8" hidden="1" x14ac:dyDescent="0.3">
      <c r="A74" s="65"/>
      <c r="B74" s="65" t="s">
        <v>45</v>
      </c>
      <c r="C74" s="65"/>
      <c r="D74" s="65"/>
      <c r="E74" s="65"/>
      <c r="F74" s="271">
        <f>F72+F73</f>
        <v>0</v>
      </c>
      <c r="G74" s="65" t="s">
        <v>17</v>
      </c>
      <c r="H74" s="65"/>
    </row>
    <row r="75" spans="1:8" hidden="1" x14ac:dyDescent="0.3">
      <c r="A75" s="65"/>
      <c r="B75" s="65"/>
      <c r="C75" s="65"/>
      <c r="D75" s="65"/>
      <c r="E75" s="65"/>
      <c r="F75" s="65"/>
      <c r="G75" s="65"/>
      <c r="H75" s="65"/>
    </row>
    <row r="76" spans="1:8" hidden="1" x14ac:dyDescent="0.3">
      <c r="A76" s="65"/>
      <c r="B76" s="190" t="s">
        <v>42</v>
      </c>
      <c r="C76" s="241"/>
      <c r="D76" s="241"/>
      <c r="E76" s="242"/>
      <c r="F76" s="242"/>
      <c r="G76" s="65"/>
      <c r="H76" s="65"/>
    </row>
    <row r="77" spans="1:8" hidden="1" x14ac:dyDescent="0.3">
      <c r="A77" s="65"/>
      <c r="B77" s="393" t="s">
        <v>19</v>
      </c>
      <c r="C77" s="394"/>
      <c r="D77" s="244"/>
      <c r="E77" s="191" t="s">
        <v>17</v>
      </c>
      <c r="F77" s="245"/>
      <c r="G77" s="65" t="s">
        <v>43</v>
      </c>
      <c r="H77" s="65"/>
    </row>
    <row r="78" spans="1:8" hidden="1" x14ac:dyDescent="0.3">
      <c r="A78" s="65"/>
      <c r="B78" s="192" t="s">
        <v>21</v>
      </c>
      <c r="C78" s="244"/>
      <c r="D78" s="244"/>
      <c r="E78" s="68">
        <f>E63</f>
        <v>0</v>
      </c>
      <c r="F78" s="245"/>
      <c r="G78" s="67" t="e">
        <f>E78/$E$84*100</f>
        <v>#DIV/0!</v>
      </c>
      <c r="H78" s="65"/>
    </row>
    <row r="79" spans="1:8" hidden="1" x14ac:dyDescent="0.3">
      <c r="A79" s="65"/>
      <c r="B79" s="192" t="s">
        <v>20</v>
      </c>
      <c r="C79" s="244"/>
      <c r="D79" s="244"/>
      <c r="E79" s="68">
        <f>E64</f>
        <v>0</v>
      </c>
      <c r="F79" s="245"/>
      <c r="G79" s="67" t="e">
        <f>E79/$E$84*100</f>
        <v>#DIV/0!</v>
      </c>
      <c r="H79" s="65"/>
    </row>
    <row r="80" spans="1:8" hidden="1" x14ac:dyDescent="0.3">
      <c r="A80" s="65"/>
      <c r="B80" s="192" t="s">
        <v>22</v>
      </c>
      <c r="C80" s="244"/>
      <c r="D80" s="244"/>
      <c r="E80" s="68">
        <f>E65</f>
        <v>0</v>
      </c>
      <c r="F80" s="245"/>
      <c r="G80" s="67" t="e">
        <f>E80/$E$84*100</f>
        <v>#DIV/0!</v>
      </c>
      <c r="H80" s="65"/>
    </row>
    <row r="81" spans="1:8" ht="15" hidden="1" thickBot="1" x14ac:dyDescent="0.35">
      <c r="A81" s="65"/>
      <c r="B81" s="192" t="s">
        <v>34</v>
      </c>
      <c r="C81" s="244"/>
      <c r="D81" s="244"/>
      <c r="E81" s="247">
        <f>F73</f>
        <v>0</v>
      </c>
      <c r="F81" s="245"/>
      <c r="G81" s="67" t="e">
        <f>E81/$E$84*100</f>
        <v>#DIV/0!</v>
      </c>
      <c r="H81" s="65"/>
    </row>
    <row r="82" spans="1:8" hidden="1" x14ac:dyDescent="0.3">
      <c r="A82" s="65"/>
      <c r="B82" s="192"/>
      <c r="C82" s="244"/>
      <c r="D82" s="244"/>
      <c r="E82" s="248"/>
      <c r="F82" s="245"/>
      <c r="G82" s="65"/>
      <c r="H82" s="65"/>
    </row>
    <row r="83" spans="1:8" hidden="1" x14ac:dyDescent="0.3">
      <c r="A83" s="65"/>
      <c r="B83" s="192"/>
      <c r="C83" s="244"/>
      <c r="D83" s="244"/>
      <c r="E83" s="248"/>
      <c r="F83" s="245"/>
      <c r="G83" s="65"/>
      <c r="H83" s="65"/>
    </row>
    <row r="84" spans="1:8" ht="15" hidden="1" thickBot="1" x14ac:dyDescent="0.35">
      <c r="A84" s="65"/>
      <c r="B84" s="272" t="s">
        <v>18</v>
      </c>
      <c r="C84" s="249"/>
      <c r="D84" s="249"/>
      <c r="E84" s="71">
        <f>SUM(E78:E81)</f>
        <v>0</v>
      </c>
      <c r="F84" s="250"/>
      <c r="G84" s="65"/>
      <c r="H84" s="65"/>
    </row>
    <row r="85" spans="1:8" x14ac:dyDescent="0.3">
      <c r="A85" s="65" t="s">
        <v>128</v>
      </c>
      <c r="B85" s="65"/>
      <c r="C85" s="65"/>
      <c r="D85" s="65"/>
      <c r="E85" s="65"/>
      <c r="F85" s="65"/>
      <c r="G85" s="65"/>
      <c r="H85" s="65"/>
    </row>
    <row r="86" spans="1:8" x14ac:dyDescent="0.3">
      <c r="A86" s="194" t="s">
        <v>290</v>
      </c>
      <c r="B86" s="194"/>
      <c r="C86" s="194"/>
      <c r="D86" s="194"/>
      <c r="E86" s="194"/>
      <c r="F86" s="194"/>
      <c r="G86" s="194"/>
      <c r="H86" s="65"/>
    </row>
    <row r="87" spans="1:8" x14ac:dyDescent="0.3">
      <c r="A87" s="65"/>
      <c r="B87" s="194" t="s">
        <v>56</v>
      </c>
      <c r="C87" s="194"/>
      <c r="D87" s="194"/>
      <c r="E87" s="194"/>
      <c r="F87" s="194"/>
      <c r="G87" s="194"/>
      <c r="H87" s="65"/>
    </row>
    <row r="88" spans="1:8" x14ac:dyDescent="0.3">
      <c r="A88" s="65"/>
      <c r="B88" s="194" t="s">
        <v>220</v>
      </c>
      <c r="C88" s="194"/>
      <c r="D88" s="194"/>
      <c r="E88" s="194"/>
      <c r="F88" s="194"/>
      <c r="G88" s="194"/>
      <c r="H88" s="65"/>
    </row>
    <row r="89" spans="1:8" x14ac:dyDescent="0.3">
      <c r="A89" s="65"/>
      <c r="B89" s="194" t="s">
        <v>57</v>
      </c>
      <c r="C89" s="194"/>
      <c r="D89" s="194"/>
      <c r="E89" s="194"/>
      <c r="F89" s="194"/>
      <c r="G89" s="194"/>
      <c r="H89" s="65"/>
    </row>
    <row r="90" spans="1:8" x14ac:dyDescent="0.3">
      <c r="A90" s="65"/>
      <c r="B90" s="194" t="s">
        <v>221</v>
      </c>
      <c r="C90" s="194"/>
      <c r="D90" s="194"/>
      <c r="E90" s="194"/>
      <c r="F90" s="194"/>
      <c r="G90" s="194"/>
      <c r="H90" s="65"/>
    </row>
    <row r="91" spans="1:8" x14ac:dyDescent="0.3">
      <c r="A91" s="65"/>
      <c r="B91" s="194" t="s">
        <v>58</v>
      </c>
      <c r="C91" s="194"/>
      <c r="D91" s="194"/>
      <c r="E91" s="194"/>
      <c r="F91" s="194"/>
      <c r="G91" s="194"/>
      <c r="H91" s="65"/>
    </row>
    <row r="92" spans="1:8" x14ac:dyDescent="0.3">
      <c r="A92" s="65"/>
      <c r="B92" s="194" t="s">
        <v>59</v>
      </c>
      <c r="C92" s="194"/>
      <c r="D92" s="194"/>
      <c r="E92" s="194"/>
      <c r="F92" s="194"/>
      <c r="G92" s="194"/>
      <c r="H92" s="65"/>
    </row>
    <row r="93" spans="1:8" x14ac:dyDescent="0.3">
      <c r="A93" s="65"/>
      <c r="B93" s="194" t="s">
        <v>60</v>
      </c>
      <c r="C93" s="194"/>
      <c r="D93" s="194"/>
      <c r="E93" s="194"/>
      <c r="F93" s="194"/>
      <c r="G93" s="194"/>
      <c r="H93" s="65"/>
    </row>
    <row r="94" spans="1:8" x14ac:dyDescent="0.3">
      <c r="A94" s="233"/>
      <c r="B94" s="233"/>
      <c r="C94" s="233"/>
      <c r="D94" s="233"/>
      <c r="E94" s="233"/>
      <c r="F94" s="194"/>
      <c r="G94" s="233"/>
    </row>
    <row r="95" spans="1:8" x14ac:dyDescent="0.3">
      <c r="A95" s="233"/>
      <c r="B95" s="233"/>
      <c r="C95" s="233"/>
      <c r="D95" s="233"/>
      <c r="E95" s="233"/>
      <c r="F95" s="233"/>
      <c r="G95" s="233"/>
    </row>
  </sheetData>
  <sheetProtection password="CD18" sheet="1" selectLockedCells="1"/>
  <mergeCells count="16">
    <mergeCell ref="B29:G29"/>
    <mergeCell ref="B11:C11"/>
    <mergeCell ref="B8:C8"/>
    <mergeCell ref="B27:G27"/>
    <mergeCell ref="B77:C77"/>
    <mergeCell ref="B56:G56"/>
    <mergeCell ref="B49:G49"/>
    <mergeCell ref="B57:G57"/>
    <mergeCell ref="B9:D9"/>
    <mergeCell ref="B12:D12"/>
    <mergeCell ref="B13:D14"/>
    <mergeCell ref="B10:D10"/>
    <mergeCell ref="B26:D26"/>
    <mergeCell ref="B46:G46"/>
    <mergeCell ref="B25:C25"/>
    <mergeCell ref="B28:C28"/>
  </mergeCells>
  <pageMargins left="0.70866141732283472" right="0.70866141732283472" top="0.74803149606299213" bottom="0.74803149606299213" header="0.31496062992125984" footer="0.31496062992125984"/>
  <pageSetup paperSize="9" scale="82" fitToHeight="0"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O213"/>
  <sheetViews>
    <sheetView zoomScaleNormal="100" workbookViewId="0">
      <selection activeCell="E18" sqref="E18"/>
    </sheetView>
  </sheetViews>
  <sheetFormatPr baseColWidth="10" defaultColWidth="9.109375" defaultRowHeight="14.4" x14ac:dyDescent="0.3"/>
  <cols>
    <col min="1" max="1" width="9.109375" style="210"/>
    <col min="2" max="2" width="21.44140625" style="210" customWidth="1"/>
    <col min="3" max="13" width="13.6640625" style="210" customWidth="1"/>
    <col min="14" max="41" width="9.109375" style="210"/>
    <col min="42" max="16384" width="9.109375" style="65"/>
  </cols>
  <sheetData>
    <row r="1" spans="1:13" s="210" customFormat="1" ht="15" thickBot="1" x14ac:dyDescent="0.35">
      <c r="A1" s="179"/>
      <c r="B1" s="65" t="s">
        <v>209</v>
      </c>
      <c r="C1" s="65"/>
      <c r="D1" s="65"/>
      <c r="E1" s="65"/>
      <c r="F1" s="65"/>
      <c r="G1" s="65"/>
      <c r="H1" s="65"/>
      <c r="I1" s="65"/>
      <c r="J1" s="65"/>
      <c r="K1" s="65"/>
      <c r="L1" s="65"/>
      <c r="M1" s="65"/>
    </row>
    <row r="2" spans="1:13" s="210" customFormat="1" x14ac:dyDescent="0.3">
      <c r="A2" s="68"/>
      <c r="B2" s="65" t="s">
        <v>222</v>
      </c>
      <c r="C2" s="65"/>
      <c r="D2" s="65"/>
      <c r="E2" s="65"/>
      <c r="F2" s="65"/>
      <c r="G2" s="65"/>
      <c r="H2" s="65"/>
      <c r="I2" s="65"/>
      <c r="J2" s="65"/>
      <c r="K2" s="65"/>
      <c r="L2" s="65"/>
      <c r="M2" s="65"/>
    </row>
    <row r="3" spans="1:13" s="210" customFormat="1" x14ac:dyDescent="0.3">
      <c r="A3" s="209"/>
      <c r="B3" s="65"/>
      <c r="C3" s="65"/>
      <c r="D3" s="65"/>
      <c r="E3" s="65"/>
      <c r="F3" s="65"/>
      <c r="G3" s="65"/>
      <c r="H3" s="65"/>
      <c r="I3" s="65"/>
      <c r="J3" s="65"/>
      <c r="K3" s="65"/>
      <c r="L3" s="65"/>
      <c r="M3" s="65"/>
    </row>
    <row r="4" spans="1:13" s="210" customFormat="1" x14ac:dyDescent="0.3">
      <c r="A4" s="64" t="s">
        <v>291</v>
      </c>
      <c r="B4" s="65"/>
      <c r="C4" s="65"/>
      <c r="D4" s="65"/>
      <c r="E4" s="65"/>
      <c r="F4" s="65"/>
      <c r="G4" s="65"/>
      <c r="H4" s="65"/>
      <c r="I4" s="65"/>
      <c r="J4" s="65"/>
      <c r="K4" s="65"/>
      <c r="L4" s="65"/>
      <c r="M4" s="65"/>
    </row>
    <row r="5" spans="1:13" s="210" customFormat="1" x14ac:dyDescent="0.3">
      <c r="A5" s="65"/>
      <c r="B5" s="64" t="s">
        <v>23</v>
      </c>
      <c r="C5" s="65"/>
      <c r="D5" s="65"/>
      <c r="E5" s="65"/>
      <c r="F5" s="65"/>
      <c r="G5" s="64"/>
      <c r="H5" s="65"/>
      <c r="I5" s="65"/>
      <c r="J5" s="65"/>
      <c r="K5" s="65"/>
      <c r="L5" s="65"/>
      <c r="M5" s="65"/>
    </row>
    <row r="6" spans="1:13" s="210" customFormat="1" ht="29.4" thickBot="1" x14ac:dyDescent="0.35">
      <c r="A6" s="65"/>
      <c r="B6" s="66"/>
      <c r="C6" s="65"/>
      <c r="D6" s="273" t="s">
        <v>24</v>
      </c>
      <c r="E6" s="273"/>
      <c r="F6" s="273" t="s">
        <v>17</v>
      </c>
      <c r="G6" s="274" t="s">
        <v>26</v>
      </c>
      <c r="H6" s="274" t="s">
        <v>159</v>
      </c>
      <c r="I6" s="65"/>
      <c r="J6" s="65"/>
      <c r="K6" s="65"/>
      <c r="L6" s="65"/>
      <c r="M6" s="65"/>
    </row>
    <row r="7" spans="1:13" s="210" customFormat="1" ht="16.2" thickBot="1" x14ac:dyDescent="0.35">
      <c r="A7" s="275" t="s">
        <v>158</v>
      </c>
      <c r="B7" s="65"/>
      <c r="C7" s="65"/>
      <c r="D7" s="76">
        <v>0</v>
      </c>
      <c r="E7" s="271"/>
      <c r="F7" s="300">
        <f>'P2'!E69</f>
        <v>0</v>
      </c>
      <c r="G7" s="67">
        <f>IFERROR(D7/F7,0)</f>
        <v>0</v>
      </c>
      <c r="H7" s="67"/>
      <c r="I7" s="65"/>
      <c r="J7" s="65"/>
      <c r="K7" s="65"/>
      <c r="L7" s="65"/>
      <c r="M7" s="65"/>
    </row>
    <row r="8" spans="1:13" s="210" customFormat="1" ht="15.6" x14ac:dyDescent="0.3">
      <c r="A8" s="275" t="s">
        <v>292</v>
      </c>
      <c r="B8" s="276"/>
      <c r="C8" s="65"/>
      <c r="D8" s="76">
        <v>0</v>
      </c>
      <c r="E8" s="316"/>
      <c r="F8" s="316"/>
      <c r="G8" s="67">
        <f>IFERROR(D8/F7,0)</f>
        <v>0</v>
      </c>
      <c r="H8" s="67">
        <f>IFERROR(D8/$D$7*100,0)</f>
        <v>0</v>
      </c>
      <c r="I8" s="65" t="s">
        <v>36</v>
      </c>
      <c r="J8" s="65"/>
      <c r="K8" s="65"/>
      <c r="L8" s="65"/>
      <c r="M8" s="65"/>
    </row>
    <row r="9" spans="1:13" s="210" customFormat="1" ht="15" thickBot="1" x14ac:dyDescent="0.35">
      <c r="A9" s="65"/>
      <c r="B9" s="65"/>
      <c r="C9" s="65"/>
      <c r="D9" s="316"/>
      <c r="E9" s="316"/>
      <c r="F9" s="316"/>
      <c r="G9" s="65"/>
      <c r="H9" s="65"/>
      <c r="I9" s="271"/>
      <c r="J9" s="65"/>
      <c r="K9" s="65"/>
      <c r="L9" s="65"/>
      <c r="M9" s="65"/>
    </row>
    <row r="10" spans="1:13" s="210" customFormat="1" ht="16.2" thickBot="1" x14ac:dyDescent="0.35">
      <c r="A10" s="277" t="s">
        <v>18</v>
      </c>
      <c r="B10" s="278"/>
      <c r="C10" s="65"/>
      <c r="D10" s="317">
        <f>SUM(D7:D8)</f>
        <v>0</v>
      </c>
      <c r="E10" s="318"/>
      <c r="F10" s="318"/>
      <c r="G10" s="319"/>
      <c r="H10" s="271"/>
      <c r="I10" s="271"/>
      <c r="J10" s="65"/>
      <c r="K10" s="65"/>
      <c r="L10" s="65"/>
      <c r="M10" s="65"/>
    </row>
    <row r="11" spans="1:13" s="210" customFormat="1" x14ac:dyDescent="0.3">
      <c r="A11" s="65"/>
      <c r="B11" s="65"/>
      <c r="C11" s="65"/>
      <c r="D11" s="65"/>
      <c r="E11" s="65"/>
      <c r="F11" s="65"/>
      <c r="G11" s="65"/>
      <c r="H11" s="271"/>
      <c r="I11" s="65"/>
      <c r="J11" s="65"/>
      <c r="K11" s="65"/>
      <c r="L11" s="65"/>
      <c r="M11" s="65"/>
    </row>
    <row r="12" spans="1:13" s="210" customFormat="1" x14ac:dyDescent="0.3">
      <c r="A12" s="65"/>
      <c r="B12" s="65"/>
      <c r="C12" s="65"/>
      <c r="D12" s="65"/>
      <c r="E12" s="65"/>
      <c r="F12" s="65"/>
      <c r="G12" s="65"/>
      <c r="H12" s="65"/>
      <c r="I12" s="65"/>
      <c r="J12" s="65"/>
      <c r="K12" s="65"/>
      <c r="L12" s="65"/>
      <c r="M12" s="65"/>
    </row>
    <row r="13" spans="1:13" s="210" customFormat="1" x14ac:dyDescent="0.3">
      <c r="A13" s="65"/>
      <c r="B13" s="64" t="s">
        <v>25</v>
      </c>
      <c r="C13" s="65"/>
      <c r="D13" s="65"/>
      <c r="E13" s="65"/>
      <c r="F13" s="65"/>
      <c r="G13" s="65"/>
      <c r="H13" s="65"/>
      <c r="I13" s="65"/>
      <c r="J13" s="65"/>
      <c r="K13" s="65"/>
      <c r="L13" s="65"/>
      <c r="M13" s="65"/>
    </row>
    <row r="14" spans="1:13" s="210" customFormat="1" ht="43.2" x14ac:dyDescent="0.3">
      <c r="A14" s="279" t="s">
        <v>19</v>
      </c>
      <c r="B14" s="65"/>
      <c r="C14" s="65"/>
      <c r="D14" s="274" t="s">
        <v>293</v>
      </c>
      <c r="E14" s="320" t="s">
        <v>17</v>
      </c>
      <c r="F14" s="274" t="s">
        <v>26</v>
      </c>
      <c r="G14" s="274" t="s">
        <v>294</v>
      </c>
      <c r="H14" s="274" t="s">
        <v>295</v>
      </c>
      <c r="I14" s="274"/>
      <c r="J14" s="321" t="s">
        <v>153</v>
      </c>
      <c r="K14" s="274" t="s">
        <v>26</v>
      </c>
      <c r="L14" s="274" t="s">
        <v>140</v>
      </c>
      <c r="M14" s="274" t="s">
        <v>134</v>
      </c>
    </row>
    <row r="15" spans="1:13" s="210" customFormat="1" ht="15" thickBot="1" x14ac:dyDescent="0.35">
      <c r="A15" s="66"/>
      <c r="B15" s="65"/>
      <c r="C15" s="65"/>
      <c r="D15" s="66"/>
      <c r="E15" s="322"/>
      <c r="F15" s="67"/>
      <c r="G15" s="65"/>
      <c r="H15" s="65"/>
      <c r="I15" s="65"/>
      <c r="J15" s="323"/>
      <c r="K15" s="66"/>
      <c r="L15" s="65"/>
      <c r="M15" s="65"/>
    </row>
    <row r="16" spans="1:13" s="210" customFormat="1" ht="15" thickBot="1" x14ac:dyDescent="0.35">
      <c r="A16" s="65" t="s">
        <v>280</v>
      </c>
      <c r="B16" s="65"/>
      <c r="C16" s="65"/>
      <c r="D16" s="77">
        <v>0</v>
      </c>
      <c r="E16" s="251">
        <f>'P2'!E63</f>
        <v>0</v>
      </c>
      <c r="F16" s="252">
        <f>IF(ISERROR(D16/E16),0,D16/E16)</f>
        <v>0</v>
      </c>
      <c r="G16" s="252">
        <f>IFERROR(D16/$D$22*100,0)</f>
        <v>0</v>
      </c>
      <c r="H16" s="68">
        <f>$D$8*G16/100</f>
        <v>0</v>
      </c>
      <c r="I16" s="231"/>
      <c r="J16" s="68">
        <f>D16+H16</f>
        <v>0</v>
      </c>
      <c r="K16" s="253">
        <f>IFERROR(J16/E16,0)</f>
        <v>0</v>
      </c>
      <c r="L16" s="99">
        <v>0.06</v>
      </c>
      <c r="M16" s="254">
        <f>J16*L16</f>
        <v>0</v>
      </c>
    </row>
    <row r="17" spans="1:13" s="210" customFormat="1" ht="15" thickBot="1" x14ac:dyDescent="0.35">
      <c r="A17" s="65" t="s">
        <v>281</v>
      </c>
      <c r="B17" s="65"/>
      <c r="C17" s="65"/>
      <c r="D17" s="77">
        <v>0</v>
      </c>
      <c r="E17" s="251">
        <f>'P2'!E64</f>
        <v>0</v>
      </c>
      <c r="F17" s="252">
        <f>IF(ISERROR(D17/E17),0,D17/E17)</f>
        <v>0</v>
      </c>
      <c r="G17" s="252">
        <f t="shared" ref="G17:G19" si="0">IFERROR(D17/$D$22*100,0)</f>
        <v>0</v>
      </c>
      <c r="H17" s="68">
        <f>$D$8*G17/100</f>
        <v>0</v>
      </c>
      <c r="I17" s="231"/>
      <c r="J17" s="68">
        <f>D17+H17</f>
        <v>0</v>
      </c>
      <c r="K17" s="253">
        <f t="shared" ref="K17:K19" si="1">IFERROR(J17/E17,0)</f>
        <v>0</v>
      </c>
      <c r="L17" s="99">
        <v>0.06</v>
      </c>
      <c r="M17" s="254">
        <f>J17*L17</f>
        <v>0</v>
      </c>
    </row>
    <row r="18" spans="1:13" s="210" customFormat="1" ht="15" thickBot="1" x14ac:dyDescent="0.35">
      <c r="A18" s="65" t="s">
        <v>296</v>
      </c>
      <c r="B18" s="65"/>
      <c r="C18" s="65"/>
      <c r="D18" s="77">
        <v>0</v>
      </c>
      <c r="E18" s="251">
        <f>'P2'!E65</f>
        <v>0</v>
      </c>
      <c r="F18" s="252">
        <f>IF(ISERROR(D18/E18),0,D18/E18)</f>
        <v>0</v>
      </c>
      <c r="G18" s="252">
        <f t="shared" si="0"/>
        <v>0</v>
      </c>
      <c r="H18" s="68">
        <f>$D$8*G18/100</f>
        <v>0</v>
      </c>
      <c r="I18" s="231"/>
      <c r="J18" s="68">
        <f>D18+H18</f>
        <v>0</v>
      </c>
      <c r="K18" s="253">
        <f t="shared" si="1"/>
        <v>0</v>
      </c>
      <c r="L18" s="99">
        <v>0.06</v>
      </c>
      <c r="M18" s="254">
        <f>J18*L18</f>
        <v>0</v>
      </c>
    </row>
    <row r="19" spans="1:13" s="210" customFormat="1" x14ac:dyDescent="0.3">
      <c r="A19" s="65" t="s">
        <v>283</v>
      </c>
      <c r="B19" s="65"/>
      <c r="C19" s="65"/>
      <c r="D19" s="77">
        <v>0</v>
      </c>
      <c r="E19" s="251">
        <f>'P2'!E66</f>
        <v>0</v>
      </c>
      <c r="F19" s="252">
        <f>IF(ISERROR(D19/E19),0,D19/E19)</f>
        <v>0</v>
      </c>
      <c r="G19" s="252">
        <f t="shared" si="0"/>
        <v>0</v>
      </c>
      <c r="H19" s="68">
        <f>$D$8*G19/100</f>
        <v>0</v>
      </c>
      <c r="I19" s="231"/>
      <c r="J19" s="68">
        <f>D19+H19</f>
        <v>0</v>
      </c>
      <c r="K19" s="253">
        <f t="shared" si="1"/>
        <v>0</v>
      </c>
      <c r="L19" s="99">
        <v>0.21</v>
      </c>
      <c r="M19" s="254">
        <f>J19*L19</f>
        <v>0</v>
      </c>
    </row>
    <row r="20" spans="1:13" s="210" customFormat="1" x14ac:dyDescent="0.3">
      <c r="A20" s="65"/>
      <c r="B20" s="65"/>
      <c r="C20" s="65"/>
      <c r="D20" s="296"/>
      <c r="E20" s="271"/>
      <c r="F20" s="271"/>
      <c r="G20" s="271"/>
      <c r="H20" s="65"/>
      <c r="I20" s="297"/>
      <c r="J20" s="65"/>
      <c r="K20" s="65"/>
      <c r="L20" s="65"/>
      <c r="M20" s="65"/>
    </row>
    <row r="21" spans="1:13" s="210" customFormat="1" ht="15" thickBot="1" x14ac:dyDescent="0.35">
      <c r="A21" s="280"/>
      <c r="B21" s="65"/>
      <c r="C21" s="65"/>
      <c r="D21" s="298"/>
      <c r="E21" s="69"/>
      <c r="F21" s="299"/>
      <c r="G21" s="299"/>
      <c r="H21" s="65"/>
      <c r="I21" s="65"/>
      <c r="J21" s="65"/>
      <c r="K21" s="65"/>
      <c r="L21" s="65"/>
      <c r="M21" s="65"/>
    </row>
    <row r="22" spans="1:13" s="210" customFormat="1" ht="15" thickBot="1" x14ac:dyDescent="0.35">
      <c r="A22" s="277" t="s">
        <v>18</v>
      </c>
      <c r="B22" s="65"/>
      <c r="C22" s="65"/>
      <c r="D22" s="300">
        <f>SUM(D16:D19)</f>
        <v>0</v>
      </c>
      <c r="E22" s="300">
        <f>SUM(E16:E20)</f>
        <v>0</v>
      </c>
      <c r="F22" s="70"/>
      <c r="G22" s="70"/>
      <c r="H22" s="71">
        <f>SUM(H16:H20)</f>
        <v>0</v>
      </c>
      <c r="I22" s="65"/>
      <c r="J22" s="71">
        <f>SUM(J16:J19)</f>
        <v>0</v>
      </c>
      <c r="K22" s="271"/>
      <c r="L22" s="65"/>
      <c r="M22" s="71">
        <f>SUM(M16:M19)</f>
        <v>0</v>
      </c>
    </row>
    <row r="23" spans="1:13" s="210" customFormat="1" hidden="1" x14ac:dyDescent="0.3">
      <c r="A23" s="281" t="s">
        <v>35</v>
      </c>
      <c r="B23" s="282">
        <v>0.06</v>
      </c>
      <c r="C23" s="65"/>
      <c r="D23" s="301">
        <f>D22+D22*B23</f>
        <v>0</v>
      </c>
      <c r="E23" s="302"/>
      <c r="F23" s="303"/>
      <c r="G23" s="303"/>
      <c r="H23" s="301">
        <f>H22+H22*$B$23</f>
        <v>0</v>
      </c>
      <c r="I23" s="301"/>
      <c r="J23" s="301">
        <f>J22+J22*$B$23</f>
        <v>0</v>
      </c>
      <c r="K23" s="65"/>
      <c r="L23" s="65"/>
      <c r="M23" s="65"/>
    </row>
    <row r="24" spans="1:13" s="210" customFormat="1" x14ac:dyDescent="0.3">
      <c r="A24" s="65"/>
      <c r="B24" s="65"/>
      <c r="C24" s="65"/>
      <c r="D24" s="73"/>
      <c r="E24" s="65"/>
      <c r="F24" s="65"/>
      <c r="G24" s="65"/>
      <c r="H24" s="73"/>
      <c r="I24" s="65"/>
      <c r="J24" s="73"/>
      <c r="K24" s="65"/>
      <c r="L24" s="65"/>
      <c r="M24" s="65"/>
    </row>
    <row r="25" spans="1:13" s="210" customFormat="1" x14ac:dyDescent="0.3">
      <c r="A25" s="65"/>
      <c r="B25" s="65"/>
      <c r="C25" s="65"/>
      <c r="D25" s="65"/>
      <c r="E25" s="65"/>
      <c r="F25" s="65"/>
      <c r="G25" s="304" t="s">
        <v>325</v>
      </c>
      <c r="H25" s="73"/>
      <c r="I25" s="65"/>
      <c r="J25" s="65"/>
      <c r="K25" s="73"/>
      <c r="L25" s="65"/>
      <c r="M25" s="65"/>
    </row>
    <row r="26" spans="1:13" s="210" customFormat="1" hidden="1" x14ac:dyDescent="0.3">
      <c r="A26" s="283" t="s">
        <v>151</v>
      </c>
      <c r="B26" s="65"/>
      <c r="C26" s="65"/>
      <c r="D26" s="65"/>
      <c r="E26" s="65"/>
      <c r="F26" s="65"/>
      <c r="G26" s="305"/>
      <c r="H26" s="73"/>
      <c r="I26" s="65"/>
      <c r="J26" s="65"/>
      <c r="K26" s="73"/>
      <c r="L26" s="65"/>
      <c r="M26" s="65"/>
    </row>
    <row r="27" spans="1:13" s="210" customFormat="1" hidden="1" x14ac:dyDescent="0.3">
      <c r="A27" s="65" t="s">
        <v>147</v>
      </c>
      <c r="B27" s="65"/>
      <c r="C27" s="65"/>
      <c r="D27" s="72">
        <v>0.06</v>
      </c>
      <c r="E27" s="73"/>
      <c r="F27" s="65"/>
      <c r="G27" s="65"/>
      <c r="H27" s="65"/>
      <c r="I27" s="65"/>
      <c r="J27" s="65"/>
      <c r="K27" s="65"/>
      <c r="L27" s="65"/>
      <c r="M27" s="65"/>
    </row>
    <row r="28" spans="1:13" s="210" customFormat="1" hidden="1" x14ac:dyDescent="0.3">
      <c r="A28" s="65" t="s">
        <v>149</v>
      </c>
      <c r="B28" s="65"/>
      <c r="C28" s="72"/>
      <c r="D28" s="295">
        <v>0.12</v>
      </c>
      <c r="E28" s="73"/>
      <c r="F28" s="65"/>
      <c r="G28" s="65"/>
      <c r="H28" s="65"/>
      <c r="I28" s="65"/>
      <c r="J28" s="65"/>
      <c r="K28" s="65"/>
      <c r="L28" s="65"/>
      <c r="M28" s="65"/>
    </row>
    <row r="29" spans="1:13" s="210" customFormat="1" hidden="1" x14ac:dyDescent="0.3">
      <c r="A29" s="65" t="s">
        <v>148</v>
      </c>
      <c r="B29" s="65"/>
      <c r="C29" s="72"/>
      <c r="D29" s="295">
        <v>0.21</v>
      </c>
      <c r="E29" s="73"/>
      <c r="F29" s="65"/>
      <c r="G29" s="65"/>
      <c r="H29" s="73"/>
      <c r="I29" s="73"/>
      <c r="J29" s="65"/>
      <c r="K29" s="73"/>
      <c r="L29" s="65"/>
      <c r="M29" s="65"/>
    </row>
    <row r="30" spans="1:13" s="210" customFormat="1" x14ac:dyDescent="0.3">
      <c r="A30" s="65"/>
      <c r="B30" s="65"/>
      <c r="C30" s="65"/>
      <c r="D30" s="73"/>
      <c r="E30" s="73"/>
      <c r="F30" s="65"/>
      <c r="G30" s="65"/>
      <c r="H30" s="73"/>
      <c r="I30" s="73"/>
      <c r="J30" s="65"/>
      <c r="K30" s="73"/>
      <c r="L30" s="65"/>
      <c r="M30" s="65"/>
    </row>
    <row r="31" spans="1:13" s="210" customFormat="1" ht="15" customHeight="1" x14ac:dyDescent="0.3">
      <c r="A31" s="410" t="s">
        <v>297</v>
      </c>
      <c r="B31" s="410"/>
      <c r="C31" s="65"/>
      <c r="D31" s="306" t="s">
        <v>150</v>
      </c>
      <c r="E31" s="307"/>
      <c r="F31" s="308"/>
      <c r="G31" s="308"/>
      <c r="H31" s="309"/>
      <c r="I31" s="65"/>
      <c r="J31" s="65"/>
      <c r="K31" s="65"/>
      <c r="L31" s="65"/>
      <c r="M31" s="65"/>
    </row>
    <row r="32" spans="1:13" s="210" customFormat="1" ht="15" customHeight="1" x14ac:dyDescent="0.3">
      <c r="A32" s="410"/>
      <c r="B32" s="410"/>
      <c r="C32" s="65"/>
      <c r="D32" s="310" t="s">
        <v>311</v>
      </c>
      <c r="E32" s="311"/>
      <c r="F32" s="75"/>
      <c r="G32" s="75"/>
      <c r="H32" s="312"/>
      <c r="I32" s="65"/>
      <c r="J32" s="65"/>
      <c r="K32" s="65"/>
      <c r="L32" s="65"/>
      <c r="M32" s="65"/>
    </row>
    <row r="33" spans="1:13" s="210" customFormat="1" ht="15" customHeight="1" x14ac:dyDescent="0.3">
      <c r="A33" s="410"/>
      <c r="B33" s="410"/>
      <c r="C33" s="65"/>
      <c r="D33" s="313" t="s">
        <v>152</v>
      </c>
      <c r="E33" s="314"/>
      <c r="F33" s="314"/>
      <c r="G33" s="314"/>
      <c r="H33" s="315"/>
      <c r="I33" s="65"/>
      <c r="J33" s="65"/>
      <c r="K33" s="65"/>
      <c r="L33" s="65"/>
      <c r="M33" s="65"/>
    </row>
    <row r="34" spans="1:13" s="210" customFormat="1" ht="15" hidden="1" customHeight="1" x14ac:dyDescent="0.3">
      <c r="A34" s="410"/>
      <c r="B34" s="410"/>
      <c r="C34" s="65"/>
      <c r="D34" s="313" t="s">
        <v>129</v>
      </c>
      <c r="E34" s="314"/>
      <c r="F34" s="314"/>
      <c r="G34" s="314"/>
      <c r="H34" s="315"/>
      <c r="I34" s="65"/>
      <c r="J34" s="65"/>
      <c r="K34" s="65"/>
      <c r="L34" s="65"/>
      <c r="M34" s="65"/>
    </row>
    <row r="35" spans="1:13" s="210" customFormat="1" x14ac:dyDescent="0.3">
      <c r="A35" s="65"/>
      <c r="B35" s="65"/>
      <c r="C35" s="65"/>
      <c r="D35" s="65"/>
      <c r="E35" s="65"/>
      <c r="F35" s="65"/>
      <c r="G35" s="65"/>
      <c r="H35" s="65"/>
      <c r="I35" s="65"/>
      <c r="J35" s="65"/>
      <c r="K35" s="65"/>
      <c r="L35" s="65"/>
      <c r="M35" s="65"/>
    </row>
    <row r="36" spans="1:13" s="210" customFormat="1" x14ac:dyDescent="0.3">
      <c r="A36" s="65"/>
      <c r="B36" s="65"/>
      <c r="C36" s="65"/>
      <c r="D36" s="65"/>
      <c r="E36" s="65"/>
      <c r="F36" s="65"/>
      <c r="G36" s="65"/>
      <c r="H36" s="65"/>
      <c r="I36" s="65"/>
      <c r="J36" s="65"/>
      <c r="K36" s="65"/>
      <c r="L36" s="65"/>
      <c r="M36" s="65"/>
    </row>
    <row r="37" spans="1:13" s="210" customFormat="1" ht="15" thickBot="1" x14ac:dyDescent="0.35">
      <c r="A37" s="284" t="s">
        <v>359</v>
      </c>
      <c r="B37" s="65"/>
      <c r="C37" s="65"/>
      <c r="D37" s="65"/>
      <c r="E37" s="65"/>
      <c r="F37" s="65"/>
      <c r="G37" s="65"/>
      <c r="H37" s="65"/>
      <c r="I37" s="65"/>
      <c r="J37" s="65"/>
      <c r="K37" s="65"/>
      <c r="L37" s="65"/>
      <c r="M37" s="65"/>
    </row>
    <row r="38" spans="1:13" s="210" customFormat="1" x14ac:dyDescent="0.3">
      <c r="A38" s="413" t="s">
        <v>19</v>
      </c>
      <c r="B38" s="414"/>
      <c r="C38" s="411" t="s">
        <v>363</v>
      </c>
      <c r="D38" s="412"/>
      <c r="E38" s="65"/>
      <c r="F38" s="73"/>
      <c r="G38" s="73"/>
      <c r="H38" s="65"/>
      <c r="I38" s="65"/>
      <c r="J38" s="65"/>
      <c r="K38" s="65"/>
      <c r="L38" s="65"/>
      <c r="M38" s="65"/>
    </row>
    <row r="39" spans="1:13" s="210" customFormat="1" x14ac:dyDescent="0.3">
      <c r="A39" s="415"/>
      <c r="B39" s="416"/>
      <c r="C39" s="285" t="s">
        <v>357</v>
      </c>
      <c r="D39" s="286" t="s">
        <v>358</v>
      </c>
      <c r="E39" s="65"/>
      <c r="F39" s="73"/>
      <c r="G39" s="73"/>
      <c r="H39" s="65"/>
      <c r="I39" s="65"/>
      <c r="J39" s="65"/>
      <c r="K39" s="65"/>
      <c r="L39" s="65"/>
      <c r="M39" s="65"/>
    </row>
    <row r="40" spans="1:13" s="210" customFormat="1" x14ac:dyDescent="0.3">
      <c r="A40" s="287" t="s">
        <v>21</v>
      </c>
      <c r="B40" s="288"/>
      <c r="C40" s="289">
        <f>'subside détail'!B32*'subside détail'!$G$32/'subside détail'!$G$31</f>
        <v>2571.35</v>
      </c>
      <c r="D40" s="290">
        <f>'subside détail'!C32*'subside détail'!$G$32/'subside détail'!$G$31</f>
        <v>1285.68</v>
      </c>
      <c r="E40" s="65"/>
      <c r="F40" s="73"/>
      <c r="G40" s="73"/>
      <c r="H40" s="65"/>
      <c r="I40" s="65"/>
      <c r="J40" s="65"/>
      <c r="K40" s="65"/>
      <c r="L40" s="65"/>
      <c r="M40" s="65"/>
    </row>
    <row r="41" spans="1:13" s="210" customFormat="1" x14ac:dyDescent="0.3">
      <c r="A41" s="287" t="s">
        <v>20</v>
      </c>
      <c r="B41" s="288"/>
      <c r="C41" s="289">
        <f>'subside détail'!B33*'subside détail'!$G$32/'subside détail'!$G$31</f>
        <v>1285.68</v>
      </c>
      <c r="D41" s="290">
        <f>'subside détail'!C33*'subside détail'!$G$32/'subside détail'!$G$31</f>
        <v>639.36</v>
      </c>
      <c r="E41" s="65"/>
      <c r="F41" s="73"/>
      <c r="G41" s="73"/>
      <c r="H41" s="65"/>
      <c r="I41" s="65"/>
      <c r="J41" s="65"/>
      <c r="K41" s="65"/>
      <c r="L41" s="65"/>
      <c r="M41" s="65"/>
    </row>
    <row r="42" spans="1:13" s="210" customFormat="1" x14ac:dyDescent="0.3">
      <c r="A42" s="287" t="s">
        <v>54</v>
      </c>
      <c r="B42" s="288"/>
      <c r="C42" s="289">
        <f>'subside détail'!B34*'subside détail'!$G$32/'subside détail'!$G$31</f>
        <v>639.36</v>
      </c>
      <c r="D42" s="290">
        <f>'subside détail'!C34*'subside détail'!$G$32/'subside détail'!$G$31</f>
        <v>319.68</v>
      </c>
      <c r="E42" s="65"/>
      <c r="F42" s="65"/>
      <c r="G42" s="65"/>
      <c r="H42" s="65"/>
      <c r="I42" s="65"/>
      <c r="J42" s="65"/>
      <c r="K42" s="65"/>
      <c r="L42" s="65"/>
      <c r="M42" s="65"/>
    </row>
    <row r="43" spans="1:13" s="210" customFormat="1" ht="15" thickBot="1" x14ac:dyDescent="0.35">
      <c r="A43" s="291" t="s">
        <v>34</v>
      </c>
      <c r="B43" s="292"/>
      <c r="C43" s="293">
        <f>'subside détail'!B35*'subside détail'!$G$32/'subside détail'!$G$31</f>
        <v>2571.35</v>
      </c>
      <c r="D43" s="294">
        <f>'subside détail'!C35*'subside détail'!$G$32/'subside détail'!$G$31</f>
        <v>1285.68</v>
      </c>
      <c r="E43" s="65"/>
      <c r="F43" s="65"/>
      <c r="G43" s="65"/>
      <c r="H43" s="65"/>
      <c r="I43" s="65"/>
      <c r="J43" s="65"/>
      <c r="K43" s="65"/>
      <c r="L43" s="65"/>
      <c r="M43" s="65"/>
    </row>
    <row r="44" spans="1:13" s="210" customFormat="1" x14ac:dyDescent="0.3"/>
    <row r="45" spans="1:13" s="210" customFormat="1" x14ac:dyDescent="0.3"/>
    <row r="46" spans="1:13" s="210" customFormat="1" x14ac:dyDescent="0.3"/>
    <row r="47" spans="1:13" s="210" customFormat="1" x14ac:dyDescent="0.3"/>
    <row r="48" spans="1:13" s="210" customFormat="1" x14ac:dyDescent="0.3"/>
    <row r="49" s="210" customFormat="1" x14ac:dyDescent="0.3"/>
    <row r="50" s="210" customFormat="1" x14ac:dyDescent="0.3"/>
    <row r="51" s="210" customFormat="1" x14ac:dyDescent="0.3"/>
    <row r="52" s="210" customFormat="1" x14ac:dyDescent="0.3"/>
    <row r="53" s="210" customFormat="1" x14ac:dyDescent="0.3"/>
    <row r="54" s="210" customFormat="1" x14ac:dyDescent="0.3"/>
    <row r="55" s="210" customFormat="1" x14ac:dyDescent="0.3"/>
    <row r="56" s="210" customFormat="1" x14ac:dyDescent="0.3"/>
    <row r="57" s="210" customFormat="1" x14ac:dyDescent="0.3"/>
    <row r="58" s="210" customFormat="1" x14ac:dyDescent="0.3"/>
    <row r="59" s="210" customFormat="1" x14ac:dyDescent="0.3"/>
    <row r="60" s="210" customFormat="1" x14ac:dyDescent="0.3"/>
    <row r="61" s="210" customFormat="1" x14ac:dyDescent="0.3"/>
    <row r="62" s="210" customFormat="1" x14ac:dyDescent="0.3"/>
    <row r="63" s="210" customFormat="1" x14ac:dyDescent="0.3"/>
    <row r="64" s="210" customFormat="1" x14ac:dyDescent="0.3"/>
    <row r="65" s="210" customFormat="1" x14ac:dyDescent="0.3"/>
    <row r="66" s="210" customFormat="1" x14ac:dyDescent="0.3"/>
    <row r="67" s="210" customFormat="1" x14ac:dyDescent="0.3"/>
    <row r="68" s="210" customFormat="1" x14ac:dyDescent="0.3"/>
    <row r="69" s="210" customFormat="1" x14ac:dyDescent="0.3"/>
    <row r="70" s="210" customFormat="1" x14ac:dyDescent="0.3"/>
    <row r="71" s="210" customFormat="1" x14ac:dyDescent="0.3"/>
    <row r="72" s="210" customFormat="1" x14ac:dyDescent="0.3"/>
    <row r="73" s="210" customFormat="1" x14ac:dyDescent="0.3"/>
    <row r="74" s="210" customFormat="1" x14ac:dyDescent="0.3"/>
    <row r="75" s="210" customFormat="1" x14ac:dyDescent="0.3"/>
    <row r="76" s="210" customFormat="1" x14ac:dyDescent="0.3"/>
    <row r="77" s="210" customFormat="1" x14ac:dyDescent="0.3"/>
    <row r="78" s="210" customFormat="1" x14ac:dyDescent="0.3"/>
    <row r="79" s="210" customFormat="1" x14ac:dyDescent="0.3"/>
    <row r="80" s="210" customFormat="1" x14ac:dyDescent="0.3"/>
    <row r="81" s="210" customFormat="1" x14ac:dyDescent="0.3"/>
    <row r="82" s="210" customFormat="1" x14ac:dyDescent="0.3"/>
    <row r="83" s="210" customFormat="1" x14ac:dyDescent="0.3"/>
    <row r="84" s="210" customFormat="1" x14ac:dyDescent="0.3"/>
    <row r="85" s="210" customFormat="1" x14ac:dyDescent="0.3"/>
    <row r="86" s="210" customFormat="1" x14ac:dyDescent="0.3"/>
    <row r="87" s="210" customFormat="1" x14ac:dyDescent="0.3"/>
    <row r="88" s="210" customFormat="1" x14ac:dyDescent="0.3"/>
    <row r="89" s="210" customFormat="1" x14ac:dyDescent="0.3"/>
    <row r="90" s="210" customFormat="1" x14ac:dyDescent="0.3"/>
    <row r="91" s="210" customFormat="1" x14ac:dyDescent="0.3"/>
    <row r="92" s="210" customFormat="1" x14ac:dyDescent="0.3"/>
    <row r="93" s="210" customFormat="1" x14ac:dyDescent="0.3"/>
    <row r="94" s="210" customFormat="1" x14ac:dyDescent="0.3"/>
    <row r="95" s="210" customFormat="1" x14ac:dyDescent="0.3"/>
    <row r="96" s="210" customFormat="1" x14ac:dyDescent="0.3"/>
    <row r="97" s="210" customFormat="1" x14ac:dyDescent="0.3"/>
    <row r="98" s="210" customFormat="1" x14ac:dyDescent="0.3"/>
    <row r="99" s="210" customFormat="1" x14ac:dyDescent="0.3"/>
    <row r="100" s="210" customFormat="1" x14ac:dyDescent="0.3"/>
    <row r="101" s="210" customFormat="1" x14ac:dyDescent="0.3"/>
    <row r="102" s="210" customFormat="1" x14ac:dyDescent="0.3"/>
    <row r="103" s="210" customFormat="1" x14ac:dyDescent="0.3"/>
    <row r="104" s="210" customFormat="1" x14ac:dyDescent="0.3"/>
    <row r="105" s="210" customFormat="1" x14ac:dyDescent="0.3"/>
    <row r="106" s="210" customFormat="1" x14ac:dyDescent="0.3"/>
    <row r="107" s="210" customFormat="1" x14ac:dyDescent="0.3"/>
    <row r="108" s="210" customFormat="1" x14ac:dyDescent="0.3"/>
    <row r="109" s="210" customFormat="1" x14ac:dyDescent="0.3"/>
    <row r="110" s="210" customFormat="1" x14ac:dyDescent="0.3"/>
    <row r="111" s="210" customFormat="1" x14ac:dyDescent="0.3"/>
    <row r="112" s="210" customFormat="1" x14ac:dyDescent="0.3"/>
    <row r="113" s="210" customFormat="1" x14ac:dyDescent="0.3"/>
    <row r="114" s="210" customFormat="1" x14ac:dyDescent="0.3"/>
    <row r="115" s="210" customFormat="1" x14ac:dyDescent="0.3"/>
    <row r="116" s="210" customFormat="1" x14ac:dyDescent="0.3"/>
    <row r="117" s="210" customFormat="1" x14ac:dyDescent="0.3"/>
    <row r="118" s="210" customFormat="1" x14ac:dyDescent="0.3"/>
    <row r="119" s="210" customFormat="1" x14ac:dyDescent="0.3"/>
    <row r="120" s="210" customFormat="1" x14ac:dyDescent="0.3"/>
    <row r="121" s="210" customFormat="1" x14ac:dyDescent="0.3"/>
    <row r="122" s="210" customFormat="1" x14ac:dyDescent="0.3"/>
    <row r="123" s="210" customFormat="1" x14ac:dyDescent="0.3"/>
    <row r="124" s="210" customFormat="1" x14ac:dyDescent="0.3"/>
    <row r="125" s="210" customFormat="1" x14ac:dyDescent="0.3"/>
    <row r="126" s="210" customFormat="1" x14ac:dyDescent="0.3"/>
    <row r="127" s="210" customFormat="1" x14ac:dyDescent="0.3"/>
    <row r="128" s="210" customFormat="1" x14ac:dyDescent="0.3"/>
    <row r="129" s="210" customFormat="1" x14ac:dyDescent="0.3"/>
    <row r="130" s="210" customFormat="1" x14ac:dyDescent="0.3"/>
    <row r="131" s="210" customFormat="1" x14ac:dyDescent="0.3"/>
    <row r="132" s="210" customFormat="1" x14ac:dyDescent="0.3"/>
    <row r="133" s="210" customFormat="1" x14ac:dyDescent="0.3"/>
    <row r="134" s="210" customFormat="1" x14ac:dyDescent="0.3"/>
    <row r="135" s="210" customFormat="1" x14ac:dyDescent="0.3"/>
    <row r="136" s="210" customFormat="1" x14ac:dyDescent="0.3"/>
    <row r="137" s="210" customFormat="1" x14ac:dyDescent="0.3"/>
    <row r="138" s="210" customFormat="1" x14ac:dyDescent="0.3"/>
    <row r="139" s="210" customFormat="1" x14ac:dyDescent="0.3"/>
    <row r="140" s="210" customFormat="1" x14ac:dyDescent="0.3"/>
    <row r="141" s="210" customFormat="1" x14ac:dyDescent="0.3"/>
    <row r="142" s="210" customFormat="1" x14ac:dyDescent="0.3"/>
    <row r="143" s="210" customFormat="1" x14ac:dyDescent="0.3"/>
    <row r="144" s="210" customFormat="1" x14ac:dyDescent="0.3"/>
    <row r="145" s="210" customFormat="1" x14ac:dyDescent="0.3"/>
    <row r="146" s="210" customFormat="1" x14ac:dyDescent="0.3"/>
    <row r="147" s="210" customFormat="1" x14ac:dyDescent="0.3"/>
    <row r="148" s="210" customFormat="1" x14ac:dyDescent="0.3"/>
    <row r="149" s="210" customFormat="1" x14ac:dyDescent="0.3"/>
    <row r="150" s="210" customFormat="1" x14ac:dyDescent="0.3"/>
    <row r="151" s="210" customFormat="1" x14ac:dyDescent="0.3"/>
    <row r="152" s="210" customFormat="1" x14ac:dyDescent="0.3"/>
    <row r="153" s="210" customFormat="1" x14ac:dyDescent="0.3"/>
    <row r="154" s="210" customFormat="1" x14ac:dyDescent="0.3"/>
    <row r="155" s="210" customFormat="1" x14ac:dyDescent="0.3"/>
    <row r="156" s="210" customFormat="1" x14ac:dyDescent="0.3"/>
    <row r="157" s="210" customFormat="1" x14ac:dyDescent="0.3"/>
    <row r="158" s="210" customFormat="1" x14ac:dyDescent="0.3"/>
    <row r="159" s="210" customFormat="1" x14ac:dyDescent="0.3"/>
    <row r="160" s="210" customFormat="1" x14ac:dyDescent="0.3"/>
    <row r="161" s="210" customFormat="1" x14ac:dyDescent="0.3"/>
    <row r="162" s="210" customFormat="1" x14ac:dyDescent="0.3"/>
    <row r="163" s="210" customFormat="1" x14ac:dyDescent="0.3"/>
    <row r="164" s="210" customFormat="1" x14ac:dyDescent="0.3"/>
    <row r="165" s="210" customFormat="1" x14ac:dyDescent="0.3"/>
    <row r="166" s="210" customFormat="1" x14ac:dyDescent="0.3"/>
    <row r="167" s="210" customFormat="1" x14ac:dyDescent="0.3"/>
    <row r="168" s="210" customFormat="1" x14ac:dyDescent="0.3"/>
    <row r="169" s="210" customFormat="1" x14ac:dyDescent="0.3"/>
    <row r="170" s="210" customFormat="1" x14ac:dyDescent="0.3"/>
    <row r="171" s="210" customFormat="1" x14ac:dyDescent="0.3"/>
    <row r="172" s="210" customFormat="1" x14ac:dyDescent="0.3"/>
    <row r="173" s="210" customFormat="1" x14ac:dyDescent="0.3"/>
    <row r="174" s="210" customFormat="1" x14ac:dyDescent="0.3"/>
    <row r="175" s="210" customFormat="1" x14ac:dyDescent="0.3"/>
    <row r="176" s="210" customFormat="1" x14ac:dyDescent="0.3"/>
    <row r="177" s="210" customFormat="1" x14ac:dyDescent="0.3"/>
    <row r="178" s="210" customFormat="1" x14ac:dyDescent="0.3"/>
    <row r="179" s="210" customFormat="1" x14ac:dyDescent="0.3"/>
    <row r="180" s="210" customFormat="1" x14ac:dyDescent="0.3"/>
    <row r="181" s="210" customFormat="1" x14ac:dyDescent="0.3"/>
    <row r="182" s="210" customFormat="1" x14ac:dyDescent="0.3"/>
    <row r="183" s="210" customFormat="1" x14ac:dyDescent="0.3"/>
    <row r="184" s="210" customFormat="1" x14ac:dyDescent="0.3"/>
    <row r="185" s="210" customFormat="1" x14ac:dyDescent="0.3"/>
    <row r="186" s="210" customFormat="1" x14ac:dyDescent="0.3"/>
    <row r="187" s="210" customFormat="1" x14ac:dyDescent="0.3"/>
    <row r="188" s="210" customFormat="1" x14ac:dyDescent="0.3"/>
    <row r="189" s="210" customFormat="1" x14ac:dyDescent="0.3"/>
    <row r="190" s="210" customFormat="1" x14ac:dyDescent="0.3"/>
    <row r="191" s="210" customFormat="1" x14ac:dyDescent="0.3"/>
    <row r="192" s="210" customFormat="1" x14ac:dyDescent="0.3"/>
    <row r="193" s="210" customFormat="1" x14ac:dyDescent="0.3"/>
    <row r="194" s="210" customFormat="1" x14ac:dyDescent="0.3"/>
    <row r="195" s="210" customFormat="1" x14ac:dyDescent="0.3"/>
    <row r="196" s="210" customFormat="1" x14ac:dyDescent="0.3"/>
    <row r="197" s="210" customFormat="1" x14ac:dyDescent="0.3"/>
    <row r="198" s="210" customFormat="1" x14ac:dyDescent="0.3"/>
    <row r="199" s="210" customFormat="1" x14ac:dyDescent="0.3"/>
    <row r="200" s="210" customFormat="1" x14ac:dyDescent="0.3"/>
    <row r="201" s="210" customFormat="1" x14ac:dyDescent="0.3"/>
    <row r="202" s="210" customFormat="1" x14ac:dyDescent="0.3"/>
    <row r="203" s="210" customFormat="1" x14ac:dyDescent="0.3"/>
    <row r="204" s="210" customFormat="1" x14ac:dyDescent="0.3"/>
    <row r="205" s="210" customFormat="1" x14ac:dyDescent="0.3"/>
    <row r="206" s="210" customFormat="1" x14ac:dyDescent="0.3"/>
    <row r="207" s="210" customFormat="1" x14ac:dyDescent="0.3"/>
    <row r="208" s="210" customFormat="1" x14ac:dyDescent="0.3"/>
    <row r="209" s="210" customFormat="1" x14ac:dyDescent="0.3"/>
    <row r="210" s="210" customFormat="1" x14ac:dyDescent="0.3"/>
    <row r="211" s="210" customFormat="1" x14ac:dyDescent="0.3"/>
    <row r="212" s="210" customFormat="1" x14ac:dyDescent="0.3"/>
    <row r="213" s="210" customFormat="1" x14ac:dyDescent="0.3"/>
  </sheetData>
  <sheetProtection algorithmName="SHA-512" hashValue="rq57iMNvgQhE9m9hywxW4F5PWHACLwufnC8n6U+8ySVV/9cG3YHJe5/IVE9R8u8Cr4FxvhgZS4xY3zR4r7s+AQ==" saltValue="0ubtWaUmrhHNZEM3i9gK/w==" spinCount="100000" sheet="1" selectLockedCells="1"/>
  <mergeCells count="3">
    <mergeCell ref="A31:B34"/>
    <mergeCell ref="C38:D38"/>
    <mergeCell ref="A38:B39"/>
  </mergeCells>
  <dataValidations disablePrompts="1" count="1">
    <dataValidation type="list" allowBlank="1" showInputMessage="1" showErrorMessage="1" sqref="B23 L16:L19" xr:uid="{00000000-0002-0000-0200-000000000000}">
      <formula1>$D$27:$D$29</formula1>
    </dataValidation>
  </dataValidations>
  <pageMargins left="0.70866141732283472" right="0.70866141732283472" top="0.74803149606299213" bottom="0.74803149606299213" header="0.31496062992125984" footer="0.31496062992125984"/>
  <pageSetup paperSize="9" scale="83" orientation="landscape" r:id="rId1"/>
  <headerFooter>
    <oddFooter>&amp;R&amp;P</oddFooter>
  </headerFooter>
  <ignoredErrors>
    <ignoredError sqref="E16:E19 F16:F19 D10 G16:H19 J16:K19 M16:M19 C40:D43 D22:E22 H22 J22 M22 F7:G7 G8:H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6D8D5-49C0-4D28-B315-4D8CB830B306}">
  <sheetPr codeName="Feuil1">
    <pageSetUpPr fitToPage="1"/>
  </sheetPr>
  <dimension ref="A1:N44"/>
  <sheetViews>
    <sheetView topLeftCell="A4" zoomScale="130" zoomScaleNormal="130" workbookViewId="0">
      <selection activeCell="D4" sqref="D4"/>
    </sheetView>
  </sheetViews>
  <sheetFormatPr baseColWidth="10" defaultColWidth="8.88671875" defaultRowHeight="14.4" x14ac:dyDescent="0.3"/>
  <cols>
    <col min="1" max="1" width="20.6640625" customWidth="1"/>
    <col min="2" max="2" width="15.6640625" customWidth="1"/>
    <col min="3" max="3" width="5.33203125" customWidth="1"/>
    <col min="4" max="4" width="16.6640625" customWidth="1"/>
    <col min="5" max="5" width="5.44140625" customWidth="1"/>
    <col min="6" max="6" width="17.33203125" customWidth="1"/>
    <col min="7" max="7" width="6.33203125" customWidth="1"/>
    <col min="8" max="8" width="12.6640625" customWidth="1"/>
    <col min="9" max="9" width="15.5546875" customWidth="1"/>
    <col min="10" max="10" width="10.33203125" customWidth="1"/>
    <col min="11" max="11" width="15.33203125" customWidth="1"/>
    <col min="12" max="12" width="14.88671875" customWidth="1"/>
    <col min="13" max="13" width="3.5546875" customWidth="1"/>
    <col min="14" max="14" width="17.6640625" customWidth="1"/>
  </cols>
  <sheetData>
    <row r="1" spans="1:14" ht="18.600000000000001" thickBot="1" x14ac:dyDescent="0.35">
      <c r="A1" s="417" t="s">
        <v>174</v>
      </c>
      <c r="B1" s="418"/>
      <c r="C1" s="418"/>
      <c r="D1" s="418"/>
      <c r="E1" s="418"/>
      <c r="F1" s="418"/>
      <c r="G1" s="418"/>
      <c r="H1" s="418"/>
      <c r="I1" s="418"/>
      <c r="J1" s="419"/>
    </row>
    <row r="2" spans="1:14" ht="18" x14ac:dyDescent="0.3">
      <c r="A2" s="422" t="s">
        <v>189</v>
      </c>
      <c r="B2" s="422"/>
      <c r="C2" s="422"/>
      <c r="D2" s="422"/>
      <c r="E2" s="422"/>
      <c r="F2" s="422"/>
      <c r="G2" s="422"/>
      <c r="H2" s="422"/>
      <c r="I2" s="422"/>
      <c r="J2" s="422"/>
    </row>
    <row r="3" spans="1:14" x14ac:dyDescent="0.3">
      <c r="A3" s="5" t="s">
        <v>50</v>
      </c>
      <c r="B3" s="4"/>
      <c r="C3" s="4"/>
      <c r="D3" s="4"/>
    </row>
    <row r="4" spans="1:14" x14ac:dyDescent="0.3">
      <c r="A4" s="5" t="s">
        <v>126</v>
      </c>
      <c r="B4" s="4"/>
      <c r="D4" s="91" t="s">
        <v>98</v>
      </c>
      <c r="F4" t="s">
        <v>163</v>
      </c>
      <c r="H4" s="104" t="s">
        <v>160</v>
      </c>
      <c r="I4" s="420" t="s">
        <v>161</v>
      </c>
      <c r="J4" s="420"/>
      <c r="K4" t="s">
        <v>102</v>
      </c>
    </row>
    <row r="5" spans="1:14" ht="15" thickBot="1" x14ac:dyDescent="0.35">
      <c r="A5" s="5" t="s">
        <v>166</v>
      </c>
      <c r="B5" s="4"/>
      <c r="D5" s="91" t="s">
        <v>167</v>
      </c>
      <c r="H5" s="104" t="s">
        <v>167</v>
      </c>
      <c r="I5" s="420" t="s">
        <v>168</v>
      </c>
      <c r="J5" s="420"/>
      <c r="K5" t="s">
        <v>102</v>
      </c>
    </row>
    <row r="6" spans="1:14" hidden="1" x14ac:dyDescent="0.3">
      <c r="A6" s="5" t="s">
        <v>181</v>
      </c>
      <c r="B6" s="4"/>
      <c r="D6" s="91" t="s">
        <v>182</v>
      </c>
      <c r="H6" s="104" t="s">
        <v>182</v>
      </c>
      <c r="I6" s="420" t="s">
        <v>180</v>
      </c>
      <c r="J6" s="420"/>
      <c r="K6" t="s">
        <v>190</v>
      </c>
    </row>
    <row r="7" spans="1:14" hidden="1" x14ac:dyDescent="0.3">
      <c r="A7" s="124" t="s">
        <v>183</v>
      </c>
      <c r="B7" s="4"/>
      <c r="D7" s="4"/>
      <c r="H7" s="125">
        <v>0.95</v>
      </c>
      <c r="I7" s="126">
        <v>0.85</v>
      </c>
      <c r="J7" s="127"/>
    </row>
    <row r="8" spans="1:14" ht="15" thickBot="1" x14ac:dyDescent="0.35">
      <c r="A8" t="s">
        <v>202</v>
      </c>
      <c r="E8" s="101"/>
      <c r="F8" s="133"/>
      <c r="H8" s="78" t="s">
        <v>179</v>
      </c>
      <c r="I8" s="79" t="s">
        <v>180</v>
      </c>
    </row>
    <row r="9" spans="1:14" ht="14.4" customHeight="1" x14ac:dyDescent="0.3">
      <c r="C9" s="27"/>
      <c r="D9" s="134" t="s">
        <v>180</v>
      </c>
      <c r="E9" s="38"/>
    </row>
    <row r="10" spans="1:14" x14ac:dyDescent="0.3">
      <c r="A10" s="5"/>
      <c r="B10" s="4"/>
      <c r="C10" s="4"/>
      <c r="D10" s="4"/>
    </row>
    <row r="11" spans="1:14" ht="43.8" thickBot="1" x14ac:dyDescent="0.35">
      <c r="A11" s="6" t="s">
        <v>19</v>
      </c>
      <c r="B11" s="109" t="s">
        <v>193</v>
      </c>
      <c r="D11" s="109" t="s">
        <v>135</v>
      </c>
      <c r="F11" s="103" t="s">
        <v>194</v>
      </c>
      <c r="H11" s="42" t="s">
        <v>30</v>
      </c>
      <c r="I11" s="109" t="s">
        <v>137</v>
      </c>
      <c r="J11" s="6" t="s">
        <v>162</v>
      </c>
      <c r="K11" s="113" t="s">
        <v>49</v>
      </c>
      <c r="L11" s="8" t="s">
        <v>32</v>
      </c>
      <c r="N11" s="98" t="s">
        <v>33</v>
      </c>
    </row>
    <row r="12" spans="1:14" ht="15" thickBot="1" x14ac:dyDescent="0.35">
      <c r="A12" s="4" t="s">
        <v>21</v>
      </c>
      <c r="B12" s="110">
        <f>'subside détail'!E10</f>
        <v>2571.35</v>
      </c>
      <c r="D12" s="39">
        <f>'P3'!K16</f>
        <v>0</v>
      </c>
      <c r="F12" s="14">
        <f>IF((B12&gt;D12),D12,B12)</f>
        <v>0</v>
      </c>
      <c r="H12" s="114">
        <f>'P3'!E16</f>
        <v>0</v>
      </c>
      <c r="I12" s="93">
        <f>'subside détail'!E22</f>
        <v>0</v>
      </c>
      <c r="J12" s="112">
        <f>'subside détail'!F22</f>
        <v>0.06</v>
      </c>
      <c r="K12" s="14">
        <f>'subside détail'!I22</f>
        <v>0</v>
      </c>
      <c r="L12" s="9">
        <v>0.85</v>
      </c>
      <c r="N12" s="39">
        <f>L12*K12</f>
        <v>0</v>
      </c>
    </row>
    <row r="13" spans="1:14" ht="15" thickBot="1" x14ac:dyDescent="0.35">
      <c r="A13" s="4" t="s">
        <v>27</v>
      </c>
      <c r="B13" s="110">
        <f>'subside détail'!E11</f>
        <v>1285.68</v>
      </c>
      <c r="D13" s="40">
        <f>'P3'!K17</f>
        <v>0</v>
      </c>
      <c r="F13" s="14">
        <f>IF((B13&gt;D13),D13,B13)</f>
        <v>0</v>
      </c>
      <c r="H13" s="114">
        <f>'P3'!E17</f>
        <v>0</v>
      </c>
      <c r="I13" s="93">
        <f>'subside détail'!E23</f>
        <v>0</v>
      </c>
      <c r="J13" s="112">
        <f>'subside détail'!F23</f>
        <v>0.06</v>
      </c>
      <c r="K13" s="14">
        <f>'subside détail'!I23</f>
        <v>0</v>
      </c>
      <c r="L13" s="9">
        <v>0.85</v>
      </c>
      <c r="N13" s="40">
        <f>L13*K13</f>
        <v>0</v>
      </c>
    </row>
    <row r="14" spans="1:14" ht="15" thickBot="1" x14ac:dyDescent="0.35">
      <c r="A14" s="4" t="s">
        <v>28</v>
      </c>
      <c r="B14" s="110">
        <f>'subside détail'!E12</f>
        <v>639.36</v>
      </c>
      <c r="D14" s="40">
        <f>'P3'!K18</f>
        <v>0</v>
      </c>
      <c r="F14" s="14">
        <f>IF((B14&gt;D14),D14,B14)</f>
        <v>0</v>
      </c>
      <c r="H14" s="114">
        <f>'P3'!E18</f>
        <v>0</v>
      </c>
      <c r="I14" s="93">
        <f>'subside détail'!E24</f>
        <v>0</v>
      </c>
      <c r="J14" s="112">
        <f>'subside détail'!F24</f>
        <v>0.06</v>
      </c>
      <c r="K14" s="14">
        <f>'subside détail'!I24</f>
        <v>0</v>
      </c>
      <c r="L14" s="9">
        <v>0.85</v>
      </c>
      <c r="N14" s="40">
        <f>L14*K14</f>
        <v>0</v>
      </c>
    </row>
    <row r="15" spans="1:14" ht="15" thickBot="1" x14ac:dyDescent="0.35">
      <c r="A15" s="4" t="s">
        <v>29</v>
      </c>
      <c r="B15" s="110">
        <f>'subside détail'!E13:E16</f>
        <v>0</v>
      </c>
      <c r="D15" s="41">
        <f>'P3'!K19</f>
        <v>0</v>
      </c>
      <c r="F15" s="14">
        <f>IF((B15&gt;D15),D15,B15)</f>
        <v>0</v>
      </c>
      <c r="H15" s="114">
        <f>'P3'!E19</f>
        <v>0</v>
      </c>
      <c r="I15" s="93">
        <f>'subside détail'!E25</f>
        <v>0</v>
      </c>
      <c r="J15" s="112">
        <v>0.21</v>
      </c>
      <c r="K15" s="14">
        <f>'subside détail'!I25</f>
        <v>0</v>
      </c>
      <c r="L15" s="9">
        <v>0.85</v>
      </c>
      <c r="N15" s="41">
        <f>L15*K15</f>
        <v>0</v>
      </c>
    </row>
    <row r="16" spans="1:14" ht="15" thickBot="1" x14ac:dyDescent="0.35">
      <c r="A16" s="4"/>
      <c r="B16" s="4"/>
      <c r="D16" s="7"/>
      <c r="E16" s="7"/>
      <c r="F16" s="15"/>
      <c r="H16" s="32"/>
      <c r="I16" s="2"/>
      <c r="K16" s="15"/>
      <c r="N16" s="32"/>
    </row>
    <row r="17" spans="1:14" ht="18.600000000000001" thickBot="1" x14ac:dyDescent="0.4">
      <c r="A17" s="3" t="s">
        <v>18</v>
      </c>
      <c r="B17" s="4"/>
      <c r="F17" s="15"/>
      <c r="H17" s="31">
        <f>SUM(H12:H16)</f>
        <v>0</v>
      </c>
      <c r="I17" s="96">
        <f>SUM(I12:I16)</f>
        <v>0</v>
      </c>
      <c r="K17" s="95">
        <f>SUM(K12:K16)</f>
        <v>0</v>
      </c>
      <c r="L17" s="9">
        <v>0.85</v>
      </c>
      <c r="N17" s="97">
        <f>L17*K17</f>
        <v>0</v>
      </c>
    </row>
    <row r="18" spans="1:14" hidden="1" x14ac:dyDescent="0.3">
      <c r="A18" s="3" t="s">
        <v>134</v>
      </c>
      <c r="C18" s="4"/>
      <c r="D18" s="30" t="e">
        <f>#REF!*C9</f>
        <v>#REF!</v>
      </c>
      <c r="F18" s="30" t="e">
        <f>#REF!*C9</f>
        <v>#REF!</v>
      </c>
      <c r="H18" s="15"/>
    </row>
    <row r="20" spans="1:14" hidden="1" x14ac:dyDescent="0.3"/>
    <row r="21" spans="1:14" hidden="1" x14ac:dyDescent="0.3"/>
    <row r="22" spans="1:14" ht="63" hidden="1" customHeight="1" thickBot="1" x14ac:dyDescent="0.35">
      <c r="A22" s="6" t="s">
        <v>19</v>
      </c>
      <c r="B22" s="103" t="str">
        <f>F11</f>
        <v>coût au m² htva à prendre en considération***</v>
      </c>
      <c r="C22" s="6" t="s">
        <v>138</v>
      </c>
      <c r="E22" s="109" t="s">
        <v>137</v>
      </c>
      <c r="F22" s="6" t="s">
        <v>162</v>
      </c>
      <c r="G22" s="8" t="s">
        <v>132</v>
      </c>
      <c r="I22" s="113" t="s">
        <v>49</v>
      </c>
      <c r="J22" s="8" t="s">
        <v>32</v>
      </c>
      <c r="L22" s="98" t="s">
        <v>33</v>
      </c>
    </row>
    <row r="23" spans="1:14" ht="15" hidden="1" thickBot="1" x14ac:dyDescent="0.35">
      <c r="A23" s="4" t="s">
        <v>21</v>
      </c>
      <c r="B23" s="14">
        <f>F12</f>
        <v>0</v>
      </c>
      <c r="C23" s="2">
        <f>'P2'!E63</f>
        <v>0</v>
      </c>
      <c r="E23" s="93">
        <f>B23*C23</f>
        <v>0</v>
      </c>
      <c r="F23" s="112">
        <f>IF(D5="rénovation",B39,B40)</f>
        <v>0.06</v>
      </c>
      <c r="G23" s="59">
        <f>E23*F23</f>
        <v>0</v>
      </c>
      <c r="I23" s="14">
        <f>G23+E23</f>
        <v>0</v>
      </c>
      <c r="J23" s="9">
        <v>0.85</v>
      </c>
      <c r="L23" s="39">
        <f>J23*I23</f>
        <v>0</v>
      </c>
    </row>
    <row r="24" spans="1:14" ht="15" hidden="1" thickBot="1" x14ac:dyDescent="0.35">
      <c r="A24" s="4" t="s">
        <v>27</v>
      </c>
      <c r="B24" s="14">
        <f>F13</f>
        <v>0</v>
      </c>
      <c r="C24" s="2">
        <f>'P2'!E64</f>
        <v>0</v>
      </c>
      <c r="E24" s="93">
        <f>B24*C24</f>
        <v>0</v>
      </c>
      <c r="F24" s="112">
        <f>IF(D5="rénovation",B39,B40)</f>
        <v>0.06</v>
      </c>
      <c r="G24" s="59">
        <f>E24*F24</f>
        <v>0</v>
      </c>
      <c r="I24" s="14">
        <f>G24+E24</f>
        <v>0</v>
      </c>
      <c r="J24" s="10">
        <v>0.85</v>
      </c>
      <c r="L24" s="40">
        <f>J24*I24</f>
        <v>0</v>
      </c>
    </row>
    <row r="25" spans="1:14" ht="15" hidden="1" thickBot="1" x14ac:dyDescent="0.35">
      <c r="A25" s="4" t="s">
        <v>28</v>
      </c>
      <c r="B25" s="14">
        <f>F14</f>
        <v>0</v>
      </c>
      <c r="C25" s="2">
        <f>'P2'!E65</f>
        <v>0</v>
      </c>
      <c r="E25" s="93">
        <f>B25*C25</f>
        <v>0</v>
      </c>
      <c r="F25" s="112">
        <f>IF(D5="rénovation",B39,B40)</f>
        <v>0.06</v>
      </c>
      <c r="G25" s="59">
        <f>E25*F25</f>
        <v>0</v>
      </c>
      <c r="I25" s="14">
        <f>G25+E25</f>
        <v>0</v>
      </c>
      <c r="J25" s="10">
        <v>0.85</v>
      </c>
      <c r="L25" s="40">
        <f>J25*I25</f>
        <v>0</v>
      </c>
    </row>
    <row r="26" spans="1:14" ht="15" hidden="1" thickBot="1" x14ac:dyDescent="0.35">
      <c r="A26" s="4" t="s">
        <v>29</v>
      </c>
      <c r="B26" s="16">
        <f>F15</f>
        <v>0</v>
      </c>
      <c r="C26" s="2">
        <f>'P2'!E66</f>
        <v>0</v>
      </c>
      <c r="E26" s="93">
        <f>B26*C26</f>
        <v>0</v>
      </c>
      <c r="F26" s="112">
        <v>0.21</v>
      </c>
      <c r="G26" s="59">
        <f>E26*F26</f>
        <v>0</v>
      </c>
      <c r="I26" s="16">
        <f>G26+E26</f>
        <v>0</v>
      </c>
      <c r="J26" s="11">
        <v>0.85</v>
      </c>
      <c r="L26" s="41">
        <f>J26*I26</f>
        <v>0</v>
      </c>
    </row>
    <row r="27" spans="1:14" hidden="1" x14ac:dyDescent="0.3">
      <c r="B27" s="15"/>
      <c r="E27" s="2"/>
      <c r="F27" s="2"/>
      <c r="G27" s="15"/>
      <c r="I27" s="15"/>
      <c r="J27" s="21"/>
      <c r="L27" s="32"/>
    </row>
    <row r="28" spans="1:14" ht="15" hidden="1" thickBot="1" x14ac:dyDescent="0.35">
      <c r="B28" s="15"/>
      <c r="E28" s="2"/>
      <c r="F28" s="2"/>
      <c r="G28" s="15"/>
      <c r="I28" s="15"/>
      <c r="L28" s="32"/>
    </row>
    <row r="29" spans="1:14" ht="18.600000000000001" hidden="1" thickBot="1" x14ac:dyDescent="0.4">
      <c r="B29" s="15"/>
      <c r="E29" s="96">
        <f>SUM(E23:E28)</f>
        <v>0</v>
      </c>
      <c r="F29" s="108"/>
      <c r="G29" s="16">
        <f>SUM(G23:G28)</f>
        <v>0</v>
      </c>
      <c r="I29" s="95">
        <f>SUM(I23:I28)</f>
        <v>0</v>
      </c>
      <c r="J29" s="17">
        <v>0.85</v>
      </c>
      <c r="L29" s="97">
        <f>J29*I29</f>
        <v>0</v>
      </c>
    </row>
    <row r="31" spans="1:14" ht="15" thickBot="1" x14ac:dyDescent="0.35">
      <c r="A31" s="60" t="s">
        <v>110</v>
      </c>
      <c r="B31" s="43"/>
      <c r="C31" s="43"/>
      <c r="F31" s="121" t="s">
        <v>191</v>
      </c>
    </row>
    <row r="32" spans="1:14" ht="15" customHeight="1" x14ac:dyDescent="0.3">
      <c r="A32" s="48" t="s">
        <v>55</v>
      </c>
      <c r="B32" s="49" t="s">
        <v>98</v>
      </c>
      <c r="C32" s="116"/>
      <c r="D32" s="50" t="s">
        <v>99</v>
      </c>
    </row>
    <row r="33" spans="1:14" x14ac:dyDescent="0.3">
      <c r="A33" s="51" t="s">
        <v>21</v>
      </c>
      <c r="B33" s="46">
        <v>1850</v>
      </c>
      <c r="C33" s="19"/>
      <c r="D33" s="52">
        <v>925</v>
      </c>
      <c r="F33" s="130" t="s">
        <v>314</v>
      </c>
      <c r="G33" s="129">
        <v>42675</v>
      </c>
      <c r="H33" s="128">
        <v>775</v>
      </c>
      <c r="J33" s="421" t="s">
        <v>97</v>
      </c>
      <c r="K33" s="421"/>
      <c r="L33" s="421"/>
      <c r="M33" s="421"/>
      <c r="N33" s="421"/>
    </row>
    <row r="34" spans="1:14" ht="15" customHeight="1" x14ac:dyDescent="0.3">
      <c r="A34" s="51" t="s">
        <v>20</v>
      </c>
      <c r="B34" s="46">
        <v>925</v>
      </c>
      <c r="C34" s="19"/>
      <c r="D34" s="52">
        <v>460</v>
      </c>
      <c r="F34" s="128"/>
      <c r="G34" s="129">
        <v>45231</v>
      </c>
      <c r="H34" s="128">
        <v>1041</v>
      </c>
      <c r="J34" s="421"/>
      <c r="K34" s="421"/>
      <c r="L34" s="421"/>
      <c r="M34" s="421"/>
      <c r="N34" s="421"/>
    </row>
    <row r="35" spans="1:14" ht="24.6" x14ac:dyDescent="0.3">
      <c r="A35" s="132" t="s">
        <v>54</v>
      </c>
      <c r="B35" s="46">
        <v>460</v>
      </c>
      <c r="C35" s="19"/>
      <c r="D35" s="52">
        <v>230</v>
      </c>
      <c r="J35" s="421"/>
      <c r="K35" s="421"/>
      <c r="L35" s="421"/>
      <c r="M35" s="421"/>
      <c r="N35" s="421"/>
    </row>
    <row r="36" spans="1:14" ht="15" thickBot="1" x14ac:dyDescent="0.35">
      <c r="A36" s="53" t="s">
        <v>34</v>
      </c>
      <c r="B36" s="54">
        <v>1850</v>
      </c>
      <c r="C36" s="115"/>
      <c r="D36" s="55">
        <v>925</v>
      </c>
      <c r="E36" s="117"/>
      <c r="F36" s="121" t="s">
        <v>192</v>
      </c>
      <c r="G36" s="121"/>
      <c r="H36" s="121"/>
      <c r="I36" s="121"/>
      <c r="J36" s="121"/>
      <c r="K36" s="121"/>
      <c r="L36" s="121"/>
    </row>
    <row r="37" spans="1:14" x14ac:dyDescent="0.3">
      <c r="E37" s="117"/>
    </row>
    <row r="38" spans="1:14" x14ac:dyDescent="0.3">
      <c r="F38" t="s">
        <v>200</v>
      </c>
    </row>
    <row r="39" spans="1:14" hidden="1" x14ac:dyDescent="0.3">
      <c r="A39" s="118" t="s">
        <v>169</v>
      </c>
      <c r="B39" s="119">
        <v>0.06</v>
      </c>
      <c r="F39" t="s">
        <v>201</v>
      </c>
    </row>
    <row r="40" spans="1:14" ht="24.6" hidden="1" x14ac:dyDescent="0.3">
      <c r="A40" s="120" t="s">
        <v>170</v>
      </c>
      <c r="B40" s="119">
        <v>0.12</v>
      </c>
    </row>
    <row r="41" spans="1:14" hidden="1" x14ac:dyDescent="0.3">
      <c r="A41" s="118" t="s">
        <v>171</v>
      </c>
      <c r="B41" s="119">
        <v>0.21</v>
      </c>
    </row>
    <row r="42" spans="1:14" x14ac:dyDescent="0.3">
      <c r="A42" s="65"/>
      <c r="B42" s="65"/>
      <c r="C42" s="65"/>
      <c r="D42" s="72"/>
      <c r="F42" t="s">
        <v>201</v>
      </c>
    </row>
    <row r="43" spans="1:14" x14ac:dyDescent="0.3">
      <c r="A43" s="65"/>
      <c r="B43" s="65"/>
      <c r="C43" s="72"/>
      <c r="D43" s="74"/>
    </row>
    <row r="44" spans="1:14" x14ac:dyDescent="0.3">
      <c r="A44" s="65"/>
      <c r="B44" s="65"/>
      <c r="C44" s="72"/>
      <c r="D44" s="74"/>
    </row>
  </sheetData>
  <sheetProtection algorithmName="SHA-512" hashValue="mTfwDgDQ17nQgxV0NrkTOPcylhKV6O4lr89S5YWqYwFuEr9ZjUwk46mZCtKa7ddc9PnI4I9j7dmXNLmA+Gj7pg==" saltValue="gps1XUsPB4+7e5cOxf81gg==" spinCount="100000" sheet="1" selectLockedCells="1"/>
  <mergeCells count="6">
    <mergeCell ref="A1:J1"/>
    <mergeCell ref="I4:J4"/>
    <mergeCell ref="I5:J5"/>
    <mergeCell ref="J33:N35"/>
    <mergeCell ref="I6:J6"/>
    <mergeCell ref="A2:J2"/>
  </mergeCells>
  <dataValidations count="5">
    <dataValidation type="list" allowBlank="1" showInputMessage="1" showErrorMessage="1" sqref="D5" xr:uid="{2DB7352B-951C-498D-B706-3044BC3920E5}">
      <formula1>$H$5:$I$5</formula1>
    </dataValidation>
    <dataValidation type="list" allowBlank="1" showInputMessage="1" showErrorMessage="1" sqref="F26 J15" xr:uid="{1F9613E9-CE7E-485A-8831-AE252113E2A9}">
      <formula1>$D$42:$D$44</formula1>
    </dataValidation>
    <dataValidation type="list" allowBlank="1" showInputMessage="1" showErrorMessage="1" sqref="D4" xr:uid="{6932F1E2-72E0-447F-8A67-4B07B9747EC0}">
      <formula1>$B$32:$D$32</formula1>
    </dataValidation>
    <dataValidation type="list" allowBlank="1" showInputMessage="1" showErrorMessage="1" sqref="D6:D7" xr:uid="{D462A187-D01A-4057-B972-9250DFF8F445}">
      <formula1>$H$6:$J$6</formula1>
    </dataValidation>
    <dataValidation type="list" allowBlank="1" showInputMessage="1" showErrorMessage="1" sqref="D9" xr:uid="{EDD45A61-2503-4DB9-B09D-2B54649698B0}">
      <formula1>$H$8:$I$8</formula1>
    </dataValidation>
  </dataValidations>
  <pageMargins left="0.70866141732283472" right="0.70866141732283472" top="0.74803149606299213" bottom="0.74803149606299213" header="0.31496062992125984" footer="0.31496062992125984"/>
  <pageSetup paperSize="9" scale="75"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7FFA3-B099-4EC0-9D92-59BA85BC0A6C}">
  <sheetPr codeName="Feuil2">
    <pageSetUpPr fitToPage="1"/>
  </sheetPr>
  <dimension ref="A1:D22"/>
  <sheetViews>
    <sheetView workbookViewId="0">
      <selection activeCell="B26" sqref="B26"/>
    </sheetView>
  </sheetViews>
  <sheetFormatPr baseColWidth="10" defaultRowHeight="14.4" x14ac:dyDescent="0.3"/>
  <cols>
    <col min="1" max="1" width="30.33203125" customWidth="1"/>
    <col min="2" max="2" width="91.44140625" customWidth="1"/>
  </cols>
  <sheetData>
    <row r="1" spans="1:4" ht="18" x14ac:dyDescent="0.3">
      <c r="A1" s="425" t="s">
        <v>198</v>
      </c>
      <c r="B1" s="426"/>
    </row>
    <row r="2" spans="1:4" x14ac:dyDescent="0.3">
      <c r="A2" s="423" t="s">
        <v>336</v>
      </c>
      <c r="B2" s="424"/>
    </row>
    <row r="3" spans="1:4" ht="15" thickBot="1" x14ac:dyDescent="0.35">
      <c r="A3" s="427" t="s">
        <v>337</v>
      </c>
      <c r="B3" s="428"/>
    </row>
    <row r="4" spans="1:4" x14ac:dyDescent="0.3">
      <c r="A4" s="196"/>
      <c r="B4" s="196"/>
    </row>
    <row r="5" spans="1:4" ht="43.2" x14ac:dyDescent="0.3">
      <c r="A5" s="197" t="s">
        <v>195</v>
      </c>
      <c r="B5" s="198" t="s">
        <v>338</v>
      </c>
    </row>
    <row r="6" spans="1:4" x14ac:dyDescent="0.3">
      <c r="A6" s="429" t="s">
        <v>196</v>
      </c>
      <c r="B6" s="198" t="s">
        <v>339</v>
      </c>
    </row>
    <row r="7" spans="1:4" ht="43.2" x14ac:dyDescent="0.3">
      <c r="A7" s="429"/>
      <c r="B7" s="198" t="s">
        <v>343</v>
      </c>
    </row>
    <row r="8" spans="1:4" ht="43.2" x14ac:dyDescent="0.3">
      <c r="A8" s="429"/>
      <c r="B8" s="198" t="s">
        <v>340</v>
      </c>
    </row>
    <row r="9" spans="1:4" ht="28.95" customHeight="1" x14ac:dyDescent="0.3">
      <c r="A9" s="197" t="s">
        <v>344</v>
      </c>
      <c r="B9" s="200" t="s">
        <v>345</v>
      </c>
      <c r="C9" s="131"/>
      <c r="D9" s="131"/>
    </row>
    <row r="10" spans="1:4" ht="28.8" x14ac:dyDescent="0.3">
      <c r="A10" s="197" t="s">
        <v>197</v>
      </c>
      <c r="B10" s="198" t="s">
        <v>346</v>
      </c>
    </row>
    <row r="11" spans="1:4" ht="43.2" hidden="1" customHeight="1" x14ac:dyDescent="0.3">
      <c r="A11" s="197"/>
      <c r="B11" s="198"/>
    </row>
    <row r="12" spans="1:4" ht="57.6" x14ac:dyDescent="0.3">
      <c r="A12" s="197" t="s">
        <v>349</v>
      </c>
      <c r="B12" s="198" t="s">
        <v>341</v>
      </c>
      <c r="C12" s="131"/>
    </row>
    <row r="13" spans="1:4" ht="43.2" x14ac:dyDescent="0.3">
      <c r="A13" s="197" t="s">
        <v>98</v>
      </c>
      <c r="B13" s="198" t="s">
        <v>342</v>
      </c>
    </row>
    <row r="14" spans="1:4" ht="28.8" x14ac:dyDescent="0.3">
      <c r="A14" s="197" t="s">
        <v>310</v>
      </c>
      <c r="B14" s="199" t="s">
        <v>347</v>
      </c>
    </row>
    <row r="15" spans="1:4" ht="72" x14ac:dyDescent="0.3">
      <c r="A15" s="197" t="s">
        <v>348</v>
      </c>
      <c r="B15" s="199" t="s">
        <v>350</v>
      </c>
    </row>
    <row r="16" spans="1:4" x14ac:dyDescent="0.3">
      <c r="A16" s="201"/>
      <c r="B16" s="201"/>
    </row>
    <row r="17" spans="1:2" x14ac:dyDescent="0.3">
      <c r="A17" s="195"/>
      <c r="B17" s="195"/>
    </row>
    <row r="18" spans="1:2" x14ac:dyDescent="0.3">
      <c r="A18" s="195"/>
      <c r="B18" s="195"/>
    </row>
    <row r="19" spans="1:2" x14ac:dyDescent="0.3">
      <c r="A19" s="195"/>
      <c r="B19" s="195"/>
    </row>
    <row r="20" spans="1:2" x14ac:dyDescent="0.3">
      <c r="A20" s="195"/>
      <c r="B20" s="195"/>
    </row>
    <row r="21" spans="1:2" x14ac:dyDescent="0.3">
      <c r="A21" s="195"/>
      <c r="B21" s="195"/>
    </row>
    <row r="22" spans="1:2" x14ac:dyDescent="0.3">
      <c r="A22" s="195"/>
      <c r="B22" s="198"/>
    </row>
  </sheetData>
  <sheetProtection password="CD18" sheet="1" objects="1" scenarios="1"/>
  <mergeCells count="4">
    <mergeCell ref="A2:B2"/>
    <mergeCell ref="A1:B1"/>
    <mergeCell ref="A3:B3"/>
    <mergeCell ref="A6:A8"/>
  </mergeCells>
  <pageMargins left="0.7" right="0.7" top="0.75" bottom="0.75" header="0.3" footer="0.3"/>
  <pageSetup paperSize="9"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C0BD-D72D-421D-A1AD-E8B590FA8DED}">
  <sheetPr codeName="Feuil3">
    <pageSetUpPr fitToPage="1"/>
  </sheetPr>
  <dimension ref="A1:H33"/>
  <sheetViews>
    <sheetView workbookViewId="0"/>
  </sheetViews>
  <sheetFormatPr baseColWidth="10" defaultRowHeight="14.4" x14ac:dyDescent="0.3"/>
  <cols>
    <col min="1" max="1" width="11.5546875" style="142"/>
  </cols>
  <sheetData>
    <row r="1" spans="1:8" s="142" customFormat="1" x14ac:dyDescent="0.3"/>
    <row r="2" spans="1:8" s="142" customFormat="1" x14ac:dyDescent="0.3">
      <c r="A2" s="1" t="s">
        <v>328</v>
      </c>
    </row>
    <row r="3" spans="1:8" s="142" customFormat="1" x14ac:dyDescent="0.3"/>
    <row r="4" spans="1:8" s="142" customFormat="1" x14ac:dyDescent="0.3"/>
    <row r="5" spans="1:8" s="146" customFormat="1" ht="15.6" x14ac:dyDescent="0.3">
      <c r="A5" s="150" t="s">
        <v>329</v>
      </c>
    </row>
    <row r="6" spans="1:8" s="146" customFormat="1" ht="15.6" x14ac:dyDescent="0.3"/>
    <row r="7" spans="1:8" s="146" customFormat="1" ht="15.6" x14ac:dyDescent="0.3">
      <c r="A7" s="170" t="s">
        <v>331</v>
      </c>
    </row>
    <row r="8" spans="1:8" s="146" customFormat="1" ht="15.6" x14ac:dyDescent="0.3"/>
    <row r="9" spans="1:8" s="146" customFormat="1" ht="15.6" x14ac:dyDescent="0.3">
      <c r="A9" s="170" t="s">
        <v>330</v>
      </c>
    </row>
    <row r="10" spans="1:8" s="146" customFormat="1" ht="15.6" x14ac:dyDescent="0.3">
      <c r="A10" s="153"/>
    </row>
    <row r="11" spans="1:8" s="146" customFormat="1" ht="15.6" x14ac:dyDescent="0.3">
      <c r="A11" s="150"/>
    </row>
    <row r="12" spans="1:8" s="146" customFormat="1" ht="15.6" x14ac:dyDescent="0.3">
      <c r="A12" s="150" t="s">
        <v>332</v>
      </c>
    </row>
    <row r="13" spans="1:8" s="146" customFormat="1" ht="15.6" x14ac:dyDescent="0.3">
      <c r="A13" s="150"/>
    </row>
    <row r="14" spans="1:8" s="146" customFormat="1" ht="15.6" x14ac:dyDescent="0.3">
      <c r="A14" s="145" t="s">
        <v>333</v>
      </c>
    </row>
    <row r="15" spans="1:8" s="146" customFormat="1" ht="15.6" x14ac:dyDescent="0.3"/>
    <row r="16" spans="1:8" ht="15.6" x14ac:dyDescent="0.3">
      <c r="H16" s="146"/>
    </row>
    <row r="17" spans="1:8" ht="15.6" x14ac:dyDescent="0.3">
      <c r="A17" s="150" t="s">
        <v>335</v>
      </c>
      <c r="H17" s="146"/>
    </row>
    <row r="18" spans="1:8" ht="15.6" x14ac:dyDescent="0.3">
      <c r="H18" s="146"/>
    </row>
    <row r="19" spans="1:8" ht="15.6" x14ac:dyDescent="0.3">
      <c r="A19" s="169" t="s">
        <v>334</v>
      </c>
      <c r="H19" s="146"/>
    </row>
    <row r="20" spans="1:8" ht="15.6" x14ac:dyDescent="0.3">
      <c r="H20" s="146"/>
    </row>
    <row r="21" spans="1:8" ht="15.6" x14ac:dyDescent="0.3">
      <c r="H21" s="146"/>
    </row>
    <row r="22" spans="1:8" ht="15.6" x14ac:dyDescent="0.3">
      <c r="H22" s="146"/>
    </row>
    <row r="23" spans="1:8" ht="15.6" x14ac:dyDescent="0.3">
      <c r="H23" s="146"/>
    </row>
    <row r="24" spans="1:8" ht="15.6" x14ac:dyDescent="0.3">
      <c r="H24" s="146"/>
    </row>
    <row r="25" spans="1:8" ht="15.6" x14ac:dyDescent="0.3">
      <c r="H25" s="146"/>
    </row>
    <row r="26" spans="1:8" ht="15.6" x14ac:dyDescent="0.3">
      <c r="H26" s="146"/>
    </row>
    <row r="27" spans="1:8" ht="15.6" x14ac:dyDescent="0.3">
      <c r="H27" s="146"/>
    </row>
    <row r="28" spans="1:8" ht="15.6" x14ac:dyDescent="0.3">
      <c r="H28" s="146"/>
    </row>
    <row r="29" spans="1:8" ht="15.6" x14ac:dyDescent="0.3">
      <c r="H29" s="146"/>
    </row>
    <row r="30" spans="1:8" ht="15.6" x14ac:dyDescent="0.3">
      <c r="H30" s="146"/>
    </row>
    <row r="31" spans="1:8" ht="15.6" x14ac:dyDescent="0.3">
      <c r="H31" s="146"/>
    </row>
    <row r="32" spans="1:8" ht="15.6" x14ac:dyDescent="0.3">
      <c r="H32" s="146"/>
    </row>
    <row r="33" spans="1:8" ht="15.6" x14ac:dyDescent="0.3">
      <c r="A33" s="146"/>
      <c r="B33" s="146"/>
      <c r="C33" s="146"/>
      <c r="D33" s="146"/>
      <c r="E33" s="146"/>
      <c r="F33" s="146"/>
      <c r="G33" s="146"/>
      <c r="H33" s="146"/>
    </row>
  </sheetData>
  <sheetProtection password="CD18" sheet="1" objects="1" scenarios="1"/>
  <hyperlinks>
    <hyperlink ref="A7" r:id="rId1" display="·         Ordonnance de revitalisation urbaine du 6/10/2016 (Moniteur belge 18/10/2016): outre les dispositions communes aux art. 7 à 18, Art. 51 à 53 et Art. 54 à 59" xr:uid="{2FC6D29F-0BFC-4333-8B6A-8167469A9A31}"/>
    <hyperlink ref="A9" r:id="rId2" display="- Arrêté du Gouvernement relatif à la Politique de la Ville du 19/01/2017 Art. 1 à 13 et Art. 14 à 22" xr:uid="{ECD05A50-12AD-4F44-A914-3D92E9B79BFD}"/>
    <hyperlink ref="A14" r:id="rId3" xr:uid="{9D808F0D-BBFA-4D24-ADCE-9DEC442FDF97}"/>
    <hyperlink ref="A19" r:id="rId4" xr:uid="{2A14D8E5-0C0F-4571-9614-1E2DC2014509}"/>
  </hyperlinks>
  <pageMargins left="0.7" right="0.7" top="0.75" bottom="0.75" header="0.3" footer="0.3"/>
  <pageSetup paperSize="9" scale="88"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E8BE6-D677-406C-90A9-ADCE5D805D69}">
  <sheetPr codeName="Feuil4">
    <pageSetUpPr fitToPage="1"/>
  </sheetPr>
  <dimension ref="A2:G18"/>
  <sheetViews>
    <sheetView workbookViewId="0"/>
  </sheetViews>
  <sheetFormatPr baseColWidth="10" defaultRowHeight="14.4" x14ac:dyDescent="0.3"/>
  <sheetData>
    <row r="2" spans="1:7" ht="15.6" x14ac:dyDescent="0.3">
      <c r="A2" s="147" t="s">
        <v>298</v>
      </c>
      <c r="B2" s="146"/>
      <c r="C2" s="146"/>
      <c r="D2" s="146"/>
      <c r="E2" s="146"/>
      <c r="F2" s="146"/>
      <c r="G2" s="146"/>
    </row>
    <row r="3" spans="1:7" ht="15.6" x14ac:dyDescent="0.3">
      <c r="A3" s="155" t="s">
        <v>302</v>
      </c>
      <c r="B3" s="148" t="s">
        <v>299</v>
      </c>
      <c r="C3" s="149"/>
      <c r="D3" s="146"/>
      <c r="E3" s="155" t="s">
        <v>302</v>
      </c>
      <c r="F3" s="154" t="s">
        <v>300</v>
      </c>
    </row>
    <row r="4" spans="1:7" ht="15.6" x14ac:dyDescent="0.3">
      <c r="A4" s="146"/>
      <c r="B4" s="148" t="s">
        <v>301</v>
      </c>
      <c r="C4" s="149"/>
      <c r="D4" s="149"/>
      <c r="E4" s="146"/>
      <c r="F4" s="154" t="s">
        <v>224</v>
      </c>
    </row>
    <row r="5" spans="1:7" ht="15.6" x14ac:dyDescent="0.3">
      <c r="A5" s="146"/>
      <c r="B5" s="148" t="s">
        <v>225</v>
      </c>
      <c r="C5" s="149"/>
      <c r="D5" s="149"/>
      <c r="E5" s="146"/>
      <c r="F5" s="154" t="s">
        <v>226</v>
      </c>
    </row>
    <row r="6" spans="1:7" ht="15.6" x14ac:dyDescent="0.3">
      <c r="A6" s="146"/>
      <c r="B6" s="148" t="s">
        <v>227</v>
      </c>
      <c r="C6" s="149"/>
      <c r="D6" s="149"/>
      <c r="E6" s="146"/>
      <c r="F6" s="154" t="s">
        <v>228</v>
      </c>
    </row>
    <row r="7" spans="1:7" ht="15.6" x14ac:dyDescent="0.3">
      <c r="A7" s="146"/>
      <c r="B7" s="146"/>
      <c r="C7" s="146"/>
      <c r="D7" s="146"/>
      <c r="E7" s="146"/>
      <c r="F7" s="146"/>
      <c r="G7" s="146"/>
    </row>
    <row r="8" spans="1:7" ht="15.6" x14ac:dyDescent="0.3">
      <c r="A8" s="146"/>
      <c r="B8" s="146"/>
      <c r="C8" s="146"/>
      <c r="D8" s="146"/>
      <c r="E8" s="146"/>
      <c r="F8" s="146"/>
      <c r="G8" s="146"/>
    </row>
    <row r="9" spans="1:7" ht="15.6" x14ac:dyDescent="0.3">
      <c r="A9" s="150" t="s">
        <v>309</v>
      </c>
      <c r="B9" s="146"/>
      <c r="C9" s="146"/>
      <c r="D9" s="146"/>
      <c r="E9" s="146"/>
      <c r="F9" s="146"/>
      <c r="G9" s="146"/>
    </row>
    <row r="10" spans="1:7" ht="15.6" x14ac:dyDescent="0.3">
      <c r="A10" s="146"/>
      <c r="B10" s="151" t="s">
        <v>303</v>
      </c>
      <c r="C10" s="146"/>
      <c r="D10" s="146"/>
      <c r="E10" s="146"/>
      <c r="F10" s="151" t="s">
        <v>304</v>
      </c>
      <c r="G10" s="146"/>
    </row>
    <row r="11" spans="1:7" ht="15.6" x14ac:dyDescent="0.3">
      <c r="A11" s="146"/>
      <c r="B11" s="152" t="s">
        <v>230</v>
      </c>
      <c r="C11" s="146"/>
      <c r="D11" s="146"/>
      <c r="E11" s="146"/>
      <c r="F11" s="145" t="s">
        <v>229</v>
      </c>
      <c r="G11" s="146"/>
    </row>
    <row r="12" spans="1:7" ht="15.6" x14ac:dyDescent="0.3">
      <c r="A12" s="146"/>
      <c r="B12" s="151" t="s">
        <v>305</v>
      </c>
      <c r="C12" s="146"/>
      <c r="D12" s="146"/>
      <c r="E12" s="146"/>
      <c r="F12" s="151" t="s">
        <v>306</v>
      </c>
      <c r="G12" s="146"/>
    </row>
    <row r="13" spans="1:7" ht="15.6" x14ac:dyDescent="0.3">
      <c r="A13" s="151"/>
      <c r="B13" s="146"/>
      <c r="C13" s="146"/>
      <c r="D13" s="146"/>
      <c r="E13" s="146"/>
      <c r="F13" s="146"/>
      <c r="G13" s="146"/>
    </row>
    <row r="14" spans="1:7" ht="15.6" x14ac:dyDescent="0.3">
      <c r="A14" s="151"/>
      <c r="B14" s="146"/>
      <c r="C14" s="146"/>
      <c r="D14" s="146"/>
      <c r="E14" s="146"/>
      <c r="F14" s="146"/>
      <c r="G14" s="146"/>
    </row>
    <row r="15" spans="1:7" ht="15.6" x14ac:dyDescent="0.3">
      <c r="A15" s="150" t="s">
        <v>308</v>
      </c>
      <c r="B15" s="146"/>
      <c r="C15" s="146"/>
      <c r="D15" s="146"/>
      <c r="E15" s="146"/>
      <c r="F15" s="146"/>
      <c r="G15" s="146"/>
    </row>
    <row r="16" spans="1:7" ht="15.6" x14ac:dyDescent="0.3">
      <c r="A16" s="146"/>
      <c r="B16" s="151" t="s">
        <v>231</v>
      </c>
      <c r="C16" s="146"/>
      <c r="D16" s="146"/>
      <c r="E16" s="148" t="s">
        <v>232</v>
      </c>
      <c r="F16" s="151" t="s">
        <v>233</v>
      </c>
      <c r="G16" s="146"/>
    </row>
    <row r="17" spans="1:7" ht="15.6" x14ac:dyDescent="0.3">
      <c r="A17" s="146"/>
      <c r="B17" s="152" t="s">
        <v>230</v>
      </c>
      <c r="C17" s="146"/>
      <c r="D17" s="146"/>
      <c r="E17" s="146"/>
      <c r="F17" s="145" t="s">
        <v>234</v>
      </c>
      <c r="G17" s="146"/>
    </row>
    <row r="18" spans="1:7" ht="15.6" x14ac:dyDescent="0.3">
      <c r="A18" s="146"/>
      <c r="B18" s="151" t="s">
        <v>305</v>
      </c>
      <c r="C18" s="146"/>
      <c r="D18" s="146"/>
      <c r="E18" s="146"/>
      <c r="F18" s="151" t="s">
        <v>307</v>
      </c>
      <c r="G18" s="146"/>
    </row>
  </sheetData>
  <sheetProtection password="CD18" sheet="1" objects="1" scenarios="1"/>
  <hyperlinks>
    <hyperlink ref="B11" r:id="rId1" display="mailto:tdiouf@urban.brussels" xr:uid="{1C948B38-C7CA-4099-BBE5-A19F0F122A22}"/>
    <hyperlink ref="B17" r:id="rId2" display="mailto:tdiouf@urban.brussels" xr:uid="{C8757344-2468-4F0A-99C8-4FCDAC712F73}"/>
    <hyperlink ref="F11" r:id="rId3" xr:uid="{38F74546-8114-4E83-821D-ECF9CCCB995A}"/>
    <hyperlink ref="F17" r:id="rId4" xr:uid="{8D3AE4EA-273C-42A5-8203-832650BD0D2B}"/>
  </hyperlinks>
  <pageMargins left="0.7" right="0.7" top="0.75" bottom="0.75" header="0.3" footer="0.3"/>
  <pageSetup paperSize="9" scale="95"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44"/>
  <sheetViews>
    <sheetView topLeftCell="A4" workbookViewId="0">
      <selection activeCell="C4" sqref="C4"/>
    </sheetView>
  </sheetViews>
  <sheetFormatPr baseColWidth="10" defaultColWidth="8.88671875" defaultRowHeight="14.4" x14ac:dyDescent="0.3"/>
  <cols>
    <col min="1" max="1" width="20.6640625" customWidth="1"/>
    <col min="2" max="2" width="15.6640625" customWidth="1"/>
    <col min="3" max="3" width="14" customWidth="1"/>
    <col min="4" max="4" width="5.33203125" customWidth="1"/>
    <col min="5" max="5" width="14.33203125" customWidth="1"/>
    <col min="6" max="6" width="15.6640625" customWidth="1"/>
    <col min="7" max="7" width="11" customWidth="1"/>
    <col min="8" max="8" width="12.6640625" customWidth="1"/>
    <col min="9" max="9" width="16.44140625" customWidth="1"/>
    <col min="10" max="10" width="11.109375" customWidth="1"/>
    <col min="11" max="11" width="15.33203125" customWidth="1"/>
    <col min="12" max="12" width="14.88671875" customWidth="1"/>
    <col min="13" max="13" width="18.88671875" customWidth="1"/>
    <col min="14" max="14" width="17.6640625" customWidth="1"/>
  </cols>
  <sheetData>
    <row r="1" spans="1:11" ht="18.600000000000001" thickBot="1" x14ac:dyDescent="0.35">
      <c r="A1" s="417" t="s">
        <v>127</v>
      </c>
      <c r="B1" s="418"/>
      <c r="C1" s="418"/>
      <c r="D1" s="418"/>
      <c r="E1" s="418"/>
      <c r="F1" s="418"/>
      <c r="G1" s="418"/>
      <c r="H1" s="418"/>
      <c r="I1" s="418"/>
      <c r="J1" s="419"/>
    </row>
    <row r="2" spans="1:11" x14ac:dyDescent="0.3">
      <c r="A2" s="5" t="s">
        <v>50</v>
      </c>
      <c r="B2" s="4"/>
      <c r="C2" s="4"/>
      <c r="D2" s="4"/>
    </row>
    <row r="3" spans="1:11" x14ac:dyDescent="0.3">
      <c r="A3" s="5" t="s">
        <v>126</v>
      </c>
      <c r="B3" s="4"/>
      <c r="C3" s="122" t="str">
        <f>'P4'!D4</f>
        <v>Travaux lourds</v>
      </c>
      <c r="D3" s="29"/>
      <c r="E3" s="122"/>
      <c r="F3" t="s">
        <v>163</v>
      </c>
      <c r="H3" s="104" t="s">
        <v>160</v>
      </c>
      <c r="I3" s="420" t="s">
        <v>161</v>
      </c>
      <c r="J3" s="420"/>
      <c r="K3" t="s">
        <v>172</v>
      </c>
    </row>
    <row r="4" spans="1:11" x14ac:dyDescent="0.3">
      <c r="A4" s="5" t="s">
        <v>166</v>
      </c>
      <c r="B4" s="4"/>
      <c r="C4" s="123" t="str">
        <f>'P4'!D5</f>
        <v>Rénovation</v>
      </c>
      <c r="D4" s="29"/>
      <c r="E4" s="122"/>
      <c r="H4" s="104" t="s">
        <v>167</v>
      </c>
      <c r="I4" s="420" t="s">
        <v>168</v>
      </c>
      <c r="J4" s="420"/>
      <c r="K4" t="s">
        <v>172</v>
      </c>
    </row>
    <row r="5" spans="1:11" x14ac:dyDescent="0.3">
      <c r="A5" s="5" t="s">
        <v>202</v>
      </c>
      <c r="B5" s="4"/>
      <c r="C5" s="138"/>
      <c r="D5" s="4"/>
      <c r="E5" s="7"/>
      <c r="H5" s="135" t="s">
        <v>179</v>
      </c>
      <c r="I5" s="136" t="s">
        <v>180</v>
      </c>
      <c r="J5" s="136"/>
    </row>
    <row r="6" spans="1:11" x14ac:dyDescent="0.3">
      <c r="D6" s="137" t="str">
        <f>'P4'!D9</f>
        <v>non</v>
      </c>
    </row>
    <row r="7" spans="1:11" ht="14.4" customHeight="1" x14ac:dyDescent="0.3">
      <c r="A7" s="5"/>
      <c r="E7" s="430" t="s">
        <v>101</v>
      </c>
      <c r="F7" s="430"/>
      <c r="G7" s="430"/>
      <c r="H7" s="430"/>
      <c r="I7" s="430"/>
      <c r="J7" s="430"/>
      <c r="K7" s="430"/>
    </row>
    <row r="8" spans="1:11" x14ac:dyDescent="0.3">
      <c r="A8" s="5"/>
      <c r="B8" s="4"/>
      <c r="C8" s="4"/>
      <c r="D8" s="4"/>
    </row>
    <row r="9" spans="1:11" ht="43.8" thickBot="1" x14ac:dyDescent="0.35">
      <c r="A9" s="6" t="s">
        <v>19</v>
      </c>
      <c r="B9" s="42" t="s">
        <v>30</v>
      </c>
      <c r="C9" s="6" t="s">
        <v>121</v>
      </c>
      <c r="E9" s="109" t="s">
        <v>165</v>
      </c>
      <c r="F9" s="8" t="s">
        <v>48</v>
      </c>
      <c r="H9" s="109" t="s">
        <v>135</v>
      </c>
      <c r="I9" s="8" t="s">
        <v>31</v>
      </c>
      <c r="K9" s="103" t="s">
        <v>136</v>
      </c>
    </row>
    <row r="10" spans="1:11" ht="15" thickBot="1" x14ac:dyDescent="0.35">
      <c r="A10" s="4" t="s">
        <v>21</v>
      </c>
      <c r="B10" s="111">
        <f>'P3'!E16</f>
        <v>0</v>
      </c>
      <c r="C10" s="63">
        <f>IF(C3="travaux lourds",B32,C32)</f>
        <v>1850</v>
      </c>
      <c r="E10" s="110">
        <f>C10*$G$32/$G$31</f>
        <v>2571.35</v>
      </c>
      <c r="F10" s="94">
        <f>B10*E10</f>
        <v>0</v>
      </c>
      <c r="H10" s="39">
        <f>'P3'!K16</f>
        <v>0</v>
      </c>
      <c r="I10" s="94">
        <f>'P3'!J16</f>
        <v>0</v>
      </c>
      <c r="K10" s="14">
        <f>IF((E10&gt;H10),H10,E10)</f>
        <v>0</v>
      </c>
    </row>
    <row r="11" spans="1:11" ht="15" thickBot="1" x14ac:dyDescent="0.35">
      <c r="A11" s="4" t="s">
        <v>27</v>
      </c>
      <c r="B11" s="111">
        <f>'P3'!E17</f>
        <v>0</v>
      </c>
      <c r="C11" s="63">
        <f>IF(C3="travaux lourds",B33,C33)</f>
        <v>925</v>
      </c>
      <c r="E11" s="110">
        <f>C11*$G$32/$G$31</f>
        <v>1285.68</v>
      </c>
      <c r="F11" s="94">
        <f>E11*B11</f>
        <v>0</v>
      </c>
      <c r="H11" s="40">
        <f>'P3'!K17</f>
        <v>0</v>
      </c>
      <c r="I11" s="94">
        <f>'P3'!J17</f>
        <v>0</v>
      </c>
      <c r="K11" s="14">
        <f>IF((E11&gt;H11),H11,E11)</f>
        <v>0</v>
      </c>
    </row>
    <row r="12" spans="1:11" ht="15" thickBot="1" x14ac:dyDescent="0.35">
      <c r="A12" s="4" t="s">
        <v>28</v>
      </c>
      <c r="B12" s="111">
        <f>'P3'!E18</f>
        <v>0</v>
      </c>
      <c r="C12" s="63">
        <f>IF(C3="travaux lourds",B34,C34)</f>
        <v>460</v>
      </c>
      <c r="E12" s="110">
        <f>C12*$G$32/$G$31</f>
        <v>639.36</v>
      </c>
      <c r="F12" s="94">
        <f>E12*B12</f>
        <v>0</v>
      </c>
      <c r="H12" s="40">
        <f>'P3'!K18</f>
        <v>0</v>
      </c>
      <c r="I12" s="94">
        <f>'P3'!J18</f>
        <v>0</v>
      </c>
      <c r="K12" s="14">
        <f>IF((E12&gt;H12),H12,E12)</f>
        <v>0</v>
      </c>
    </row>
    <row r="13" spans="1:11" ht="15" thickBot="1" x14ac:dyDescent="0.35">
      <c r="A13" s="4" t="s">
        <v>29</v>
      </c>
      <c r="B13" s="111">
        <f>'P3'!E19</f>
        <v>0</v>
      </c>
      <c r="C13" s="63">
        <f>IF(C3="travaux lourds",B35,C35)</f>
        <v>1850</v>
      </c>
      <c r="E13" s="110">
        <f>C13*$G$32/$G$31</f>
        <v>2571.35</v>
      </c>
      <c r="F13" s="94">
        <f>E13*B13</f>
        <v>0</v>
      </c>
      <c r="H13" s="41">
        <f>'P3'!K19</f>
        <v>0</v>
      </c>
      <c r="I13" s="94">
        <f>'P3'!J19</f>
        <v>0</v>
      </c>
      <c r="K13" s="14">
        <f>IF((E13&gt;H13),H13,E13)</f>
        <v>0</v>
      </c>
    </row>
    <row r="14" spans="1:11" x14ac:dyDescent="0.3">
      <c r="A14" s="4"/>
      <c r="B14" s="32"/>
      <c r="C14" s="32"/>
      <c r="E14" s="4"/>
      <c r="F14" s="15"/>
      <c r="H14" s="7"/>
      <c r="I14" s="15"/>
      <c r="J14" s="7"/>
      <c r="K14" s="15"/>
    </row>
    <row r="15" spans="1:11" ht="15" thickBot="1" x14ac:dyDescent="0.35">
      <c r="A15" s="4"/>
      <c r="B15" s="32"/>
      <c r="C15" s="32"/>
      <c r="E15" s="4"/>
      <c r="F15" s="15"/>
      <c r="H15" s="7"/>
      <c r="I15" s="15"/>
      <c r="J15" s="7"/>
      <c r="K15" s="15"/>
    </row>
    <row r="16" spans="1:11" ht="15" thickBot="1" x14ac:dyDescent="0.35">
      <c r="A16" s="3" t="s">
        <v>18</v>
      </c>
      <c r="B16" s="31">
        <f>SUM(B10:B15)</f>
        <v>0</v>
      </c>
      <c r="C16" s="4"/>
      <c r="E16" s="4"/>
      <c r="F16" s="31">
        <f>SUM(F10:F15)</f>
        <v>0</v>
      </c>
      <c r="I16" s="31">
        <f>SUM(I10:I13)</f>
        <v>0</v>
      </c>
      <c r="K16" s="15"/>
    </row>
    <row r="17" spans="1:12" hidden="1" x14ac:dyDescent="0.3">
      <c r="A17" s="3" t="s">
        <v>134</v>
      </c>
      <c r="B17" s="15"/>
      <c r="C17" s="4"/>
      <c r="E17" s="4"/>
      <c r="F17" s="30">
        <f>F16*C7</f>
        <v>0</v>
      </c>
      <c r="I17" s="30">
        <f>I16*C7</f>
        <v>0</v>
      </c>
      <c r="K17" s="15"/>
    </row>
    <row r="18" spans="1:12" x14ac:dyDescent="0.3">
      <c r="C18" t="s">
        <v>164</v>
      </c>
    </row>
    <row r="21" spans="1:12" ht="63" customHeight="1" thickBot="1" x14ac:dyDescent="0.35">
      <c r="A21" s="6" t="s">
        <v>19</v>
      </c>
      <c r="B21" s="103" t="str">
        <f>K9</f>
        <v>coût au m² htva à prendre en considération**</v>
      </c>
      <c r="C21" s="6" t="s">
        <v>138</v>
      </c>
      <c r="E21" s="109" t="s">
        <v>137</v>
      </c>
      <c r="F21" s="6" t="s">
        <v>162</v>
      </c>
      <c r="G21" s="8" t="s">
        <v>132</v>
      </c>
      <c r="I21" s="113" t="s">
        <v>49</v>
      </c>
      <c r="J21" s="8" t="s">
        <v>32</v>
      </c>
      <c r="L21" s="98" t="s">
        <v>33</v>
      </c>
    </row>
    <row r="22" spans="1:12" ht="15" thickBot="1" x14ac:dyDescent="0.35">
      <c r="A22" s="4" t="s">
        <v>21</v>
      </c>
      <c r="B22" s="14">
        <f>K10</f>
        <v>0</v>
      </c>
      <c r="C22" s="2">
        <f>'P2'!E63</f>
        <v>0</v>
      </c>
      <c r="E22" s="93">
        <f>B22*C22</f>
        <v>0</v>
      </c>
      <c r="F22" s="112">
        <f>IF(C4="rénovation",B38,B39)</f>
        <v>0.06</v>
      </c>
      <c r="G22" s="59">
        <f>E22*F22</f>
        <v>0</v>
      </c>
      <c r="I22" s="14">
        <f>G22+E22</f>
        <v>0</v>
      </c>
      <c r="J22" s="9">
        <v>0.85</v>
      </c>
      <c r="L22" s="39">
        <f>J22*I22</f>
        <v>0</v>
      </c>
    </row>
    <row r="23" spans="1:12" ht="15" thickBot="1" x14ac:dyDescent="0.35">
      <c r="A23" s="4" t="s">
        <v>27</v>
      </c>
      <c r="B23" s="14">
        <f>K11</f>
        <v>0</v>
      </c>
      <c r="C23" s="2">
        <f>'P2'!E64</f>
        <v>0</v>
      </c>
      <c r="E23" s="93">
        <f>B23*C23</f>
        <v>0</v>
      </c>
      <c r="F23" s="112">
        <f>IF(C4="rénovation",B38,B39)</f>
        <v>0.06</v>
      </c>
      <c r="G23" s="59">
        <f>E23*F23</f>
        <v>0</v>
      </c>
      <c r="I23" s="14">
        <f>G23+E23</f>
        <v>0</v>
      </c>
      <c r="J23" s="10">
        <v>0.85</v>
      </c>
      <c r="L23" s="40">
        <f>J23*I23</f>
        <v>0</v>
      </c>
    </row>
    <row r="24" spans="1:12" ht="15" thickBot="1" x14ac:dyDescent="0.35">
      <c r="A24" s="4" t="s">
        <v>28</v>
      </c>
      <c r="B24" s="14">
        <f>K12</f>
        <v>0</v>
      </c>
      <c r="C24" s="2">
        <f>'P2'!E65</f>
        <v>0</v>
      </c>
      <c r="E24" s="93">
        <f>B24*C24</f>
        <v>0</v>
      </c>
      <c r="F24" s="112">
        <f>IF(C4="rénovation",B38,B39)</f>
        <v>0.06</v>
      </c>
      <c r="G24" s="59">
        <f>E24*F24</f>
        <v>0</v>
      </c>
      <c r="I24" s="14">
        <f>G24+E24</f>
        <v>0</v>
      </c>
      <c r="J24" s="10">
        <v>0.85</v>
      </c>
      <c r="L24" s="40">
        <f>J24*I24</f>
        <v>0</v>
      </c>
    </row>
    <row r="25" spans="1:12" ht="15" thickBot="1" x14ac:dyDescent="0.35">
      <c r="A25" s="4" t="s">
        <v>29</v>
      </c>
      <c r="B25" s="16">
        <f>K13</f>
        <v>0</v>
      </c>
      <c r="C25" s="2">
        <f>'P2'!E66</f>
        <v>0</v>
      </c>
      <c r="E25" s="93">
        <f>B25*C25</f>
        <v>0</v>
      </c>
      <c r="F25" s="112">
        <v>0.21</v>
      </c>
      <c r="G25" s="59">
        <f>E25*F25</f>
        <v>0</v>
      </c>
      <c r="I25" s="16">
        <f>G25+E25</f>
        <v>0</v>
      </c>
      <c r="J25" s="11">
        <v>0.85</v>
      </c>
      <c r="L25" s="41">
        <f>J25*I25</f>
        <v>0</v>
      </c>
    </row>
    <row r="26" spans="1:12" x14ac:dyDescent="0.3">
      <c r="B26" s="15"/>
      <c r="E26" s="2"/>
      <c r="F26" s="2"/>
      <c r="G26" s="15"/>
      <c r="I26" s="15"/>
      <c r="J26" s="21"/>
      <c r="L26" s="32"/>
    </row>
    <row r="27" spans="1:12" ht="15" thickBot="1" x14ac:dyDescent="0.35">
      <c r="B27" s="15"/>
      <c r="E27" s="2"/>
      <c r="F27" s="2"/>
      <c r="G27" s="15"/>
      <c r="I27" s="15"/>
      <c r="L27" s="32"/>
    </row>
    <row r="28" spans="1:12" ht="18.600000000000001" thickBot="1" x14ac:dyDescent="0.4">
      <c r="B28" s="15"/>
      <c r="E28" s="96">
        <f>SUM(E22:E27)</f>
        <v>0</v>
      </c>
      <c r="F28" s="108"/>
      <c r="G28" s="16">
        <f>SUM(G22:G27)</f>
        <v>0</v>
      </c>
      <c r="I28" s="95">
        <f>SUM(I22:I27)</f>
        <v>0</v>
      </c>
      <c r="J28" s="17">
        <v>0.85</v>
      </c>
      <c r="L28" s="97">
        <f>J28*I28</f>
        <v>0</v>
      </c>
    </row>
    <row r="30" spans="1:12" ht="15" thickBot="1" x14ac:dyDescent="0.35">
      <c r="A30" s="60" t="s">
        <v>110</v>
      </c>
      <c r="B30" s="43"/>
      <c r="C30" s="43"/>
    </row>
    <row r="31" spans="1:12" x14ac:dyDescent="0.3">
      <c r="A31" s="48" t="s">
        <v>55</v>
      </c>
      <c r="B31" s="49" t="s">
        <v>98</v>
      </c>
      <c r="C31" s="50" t="s">
        <v>99</v>
      </c>
      <c r="E31" s="128" t="s">
        <v>313</v>
      </c>
      <c r="F31" s="129">
        <v>42675</v>
      </c>
      <c r="G31" s="128">
        <v>754</v>
      </c>
    </row>
    <row r="32" spans="1:12" x14ac:dyDescent="0.3">
      <c r="A32" s="51" t="s">
        <v>21</v>
      </c>
      <c r="B32" s="46">
        <v>1850</v>
      </c>
      <c r="C32" s="52">
        <v>925</v>
      </c>
      <c r="E32" s="128"/>
      <c r="F32" s="129">
        <v>45231</v>
      </c>
      <c r="G32" s="128">
        <v>1048</v>
      </c>
    </row>
    <row r="33" spans="1:9" ht="15" customHeight="1" x14ac:dyDescent="0.3">
      <c r="A33" s="51" t="s">
        <v>20</v>
      </c>
      <c r="B33" s="46">
        <v>925</v>
      </c>
      <c r="C33" s="52">
        <v>460</v>
      </c>
    </row>
    <row r="34" spans="1:9" ht="15" customHeight="1" x14ac:dyDescent="0.3">
      <c r="A34" s="51" t="s">
        <v>54</v>
      </c>
      <c r="B34" s="46">
        <v>460</v>
      </c>
      <c r="C34" s="52">
        <v>230</v>
      </c>
      <c r="E34" s="421" t="s">
        <v>97</v>
      </c>
      <c r="F34" s="421"/>
      <c r="G34" s="421"/>
      <c r="H34" s="421"/>
      <c r="I34" s="421"/>
    </row>
    <row r="35" spans="1:9" ht="15" thickBot="1" x14ac:dyDescent="0.35">
      <c r="A35" s="53" t="s">
        <v>34</v>
      </c>
      <c r="B35" s="54">
        <v>1850</v>
      </c>
      <c r="C35" s="55">
        <v>925</v>
      </c>
      <c r="E35" s="421"/>
      <c r="F35" s="421"/>
      <c r="G35" s="421"/>
      <c r="H35" s="421"/>
      <c r="I35" s="421"/>
    </row>
    <row r="36" spans="1:9" x14ac:dyDescent="0.3">
      <c r="E36" s="421"/>
      <c r="F36" s="421"/>
      <c r="G36" s="421"/>
      <c r="H36" s="421"/>
      <c r="I36" s="421"/>
    </row>
    <row r="38" spans="1:9" x14ac:dyDescent="0.3">
      <c r="A38" s="105" t="s">
        <v>169</v>
      </c>
      <c r="B38" s="106">
        <v>0.06</v>
      </c>
      <c r="E38" t="s">
        <v>173</v>
      </c>
    </row>
    <row r="39" spans="1:9" ht="24.6" x14ac:dyDescent="0.3">
      <c r="A39" s="107" t="s">
        <v>170</v>
      </c>
      <c r="B39" s="106">
        <v>0.12</v>
      </c>
    </row>
    <row r="40" spans="1:9" ht="24.6" x14ac:dyDescent="0.3">
      <c r="A40" s="107" t="s">
        <v>170</v>
      </c>
      <c r="B40" s="106">
        <v>0.06</v>
      </c>
    </row>
    <row r="41" spans="1:9" x14ac:dyDescent="0.3">
      <c r="A41" s="105" t="s">
        <v>171</v>
      </c>
      <c r="B41" s="106">
        <v>0.21</v>
      </c>
    </row>
    <row r="42" spans="1:9" x14ac:dyDescent="0.3">
      <c r="A42" s="65"/>
      <c r="B42" s="65"/>
      <c r="C42" s="65"/>
      <c r="D42" s="72"/>
    </row>
    <row r="43" spans="1:9" x14ac:dyDescent="0.3">
      <c r="A43" s="65"/>
      <c r="B43" s="65"/>
      <c r="C43" s="72"/>
      <c r="D43" s="74"/>
    </row>
    <row r="44" spans="1:9" x14ac:dyDescent="0.3">
      <c r="A44" s="65"/>
      <c r="B44" s="65"/>
      <c r="C44" s="72"/>
      <c r="D44" s="74"/>
    </row>
  </sheetData>
  <sheetProtection algorithmName="SHA-512" hashValue="Vfv0Bud7Lm3J5PfntpOqSN9/525rWlsxn6Gl5l4BPnLDlRcCHu/KdUqQiYaS+qhBKfIbr0pOI1zXnggnGHH9jw==" saltValue="mw5w2cES32nG79GATdmUxg==" spinCount="100000" sheet="1" selectLockedCells="1"/>
  <mergeCells count="5">
    <mergeCell ref="E7:K7"/>
    <mergeCell ref="E34:I36"/>
    <mergeCell ref="A1:J1"/>
    <mergeCell ref="I3:J3"/>
    <mergeCell ref="I4:J4"/>
  </mergeCells>
  <dataValidations disablePrompts="1" count="1">
    <dataValidation type="list" allowBlank="1" showInputMessage="1" showErrorMessage="1" sqref="F25" xr:uid="{00000000-0002-0000-0300-000001000000}">
      <formula1>$D$42:$D$44</formula1>
    </dataValidation>
  </dataValidations>
  <pageMargins left="0.70866141732283472" right="0.70866141732283472" top="0.74803149606299213" bottom="0.74803149606299213" header="0.31496062992125984" footer="0.31496062992125984"/>
  <pageSetup paperSize="9" scale="79"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B62B4-96F9-4FA8-9D88-353BB8FA01C2}">
  <sheetPr codeName="Feuil5"/>
  <dimension ref="A1:J36"/>
  <sheetViews>
    <sheetView workbookViewId="0">
      <selection activeCell="B18" sqref="B18"/>
    </sheetView>
  </sheetViews>
  <sheetFormatPr baseColWidth="10" defaultRowHeight="14.4" x14ac:dyDescent="0.3"/>
  <cols>
    <col min="2" max="2" width="20.6640625" customWidth="1"/>
    <col min="5" max="5" width="14.88671875" bestFit="1" customWidth="1"/>
    <col min="6" max="6" width="15" bestFit="1" customWidth="1"/>
    <col min="7" max="7" width="16.109375" bestFit="1" customWidth="1"/>
    <col min="8" max="8" width="14.6640625" customWidth="1"/>
    <col min="9" max="9" width="18.6640625" customWidth="1"/>
    <col min="10" max="10" width="17" customWidth="1"/>
  </cols>
  <sheetData>
    <row r="1" spans="1:10" ht="18.600000000000001" thickBot="1" x14ac:dyDescent="0.35">
      <c r="A1" s="439" t="s">
        <v>96</v>
      </c>
      <c r="B1" s="440"/>
      <c r="C1" s="440"/>
      <c r="D1" s="440"/>
      <c r="E1" s="440"/>
      <c r="F1" s="440"/>
      <c r="G1" s="440"/>
      <c r="H1" s="440"/>
      <c r="I1" s="440"/>
      <c r="J1" s="441"/>
    </row>
    <row r="2" spans="1:10" ht="15" thickBot="1" x14ac:dyDescent="0.35"/>
    <row r="3" spans="1:10" ht="15" thickBot="1" x14ac:dyDescent="0.35">
      <c r="A3" t="s">
        <v>145</v>
      </c>
      <c r="E3" s="80">
        <f>'P1'!F81</f>
        <v>0</v>
      </c>
    </row>
    <row r="4" spans="1:10" ht="15" thickBot="1" x14ac:dyDescent="0.35">
      <c r="A4" t="s">
        <v>146</v>
      </c>
      <c r="E4" s="80">
        <f>'P1'!F84</f>
        <v>0</v>
      </c>
    </row>
    <row r="7" spans="1:10" ht="18" x14ac:dyDescent="0.35">
      <c r="A7" s="33" t="s">
        <v>62</v>
      </c>
      <c r="B7" s="34">
        <v>43264</v>
      </c>
      <c r="C7" s="7"/>
      <c r="D7" s="442" t="str">
        <f>'P1'!E13</f>
        <v>Commune / CPAS de</v>
      </c>
      <c r="E7" s="443"/>
      <c r="F7" s="443"/>
      <c r="G7" s="444" t="str">
        <f>'P1'!E19</f>
        <v>Adresse du bien :</v>
      </c>
      <c r="H7" s="444"/>
      <c r="I7" s="7"/>
      <c r="J7" s="7"/>
    </row>
    <row r="8" spans="1:10" x14ac:dyDescent="0.3">
      <c r="A8" s="7"/>
      <c r="B8" s="7"/>
      <c r="C8" s="7"/>
      <c r="D8" s="7"/>
      <c r="E8" s="7"/>
      <c r="F8" s="7"/>
      <c r="G8" s="7"/>
      <c r="H8" s="7"/>
      <c r="I8" s="7"/>
      <c r="J8" s="7"/>
    </row>
    <row r="9" spans="1:10" x14ac:dyDescent="0.3">
      <c r="A9" s="33" t="s">
        <v>63</v>
      </c>
      <c r="B9" s="33" t="s">
        <v>64</v>
      </c>
      <c r="C9" s="33" t="s">
        <v>65</v>
      </c>
      <c r="D9" s="33" t="s">
        <v>66</v>
      </c>
      <c r="E9" s="33" t="s">
        <v>67</v>
      </c>
      <c r="F9" s="33" t="s">
        <v>68</v>
      </c>
      <c r="G9" s="33" t="s">
        <v>69</v>
      </c>
      <c r="H9" s="7"/>
      <c r="I9" s="7"/>
      <c r="J9" s="7"/>
    </row>
    <row r="10" spans="1:10" x14ac:dyDescent="0.3">
      <c r="A10" s="445" t="s">
        <v>70</v>
      </c>
      <c r="B10" s="448" t="s">
        <v>186</v>
      </c>
      <c r="C10" s="451"/>
      <c r="D10" s="33" t="s">
        <v>71</v>
      </c>
      <c r="E10" s="35">
        <f>170000+62000</f>
        <v>232000</v>
      </c>
      <c r="F10" s="35">
        <v>6316</v>
      </c>
      <c r="G10" s="35">
        <f>E10-F10</f>
        <v>225684</v>
      </c>
      <c r="H10" s="7"/>
      <c r="I10" s="7"/>
      <c r="J10" s="36"/>
    </row>
    <row r="11" spans="1:10" x14ac:dyDescent="0.3">
      <c r="A11" s="446"/>
      <c r="B11" s="449"/>
      <c r="C11" s="452"/>
      <c r="D11" s="33" t="s">
        <v>72</v>
      </c>
      <c r="E11" s="35">
        <f>250000+2597000</f>
        <v>2847000</v>
      </c>
      <c r="F11" s="35">
        <v>0</v>
      </c>
      <c r="G11" s="35">
        <f>E11-F11</f>
        <v>2847000</v>
      </c>
      <c r="H11" s="7"/>
      <c r="I11" s="7"/>
      <c r="J11" s="7"/>
    </row>
    <row r="12" spans="1:10" x14ac:dyDescent="0.3">
      <c r="A12" s="446"/>
      <c r="B12" s="449"/>
      <c r="C12" s="452"/>
      <c r="D12" s="33" t="s">
        <v>73</v>
      </c>
      <c r="E12" s="37"/>
      <c r="F12" s="37"/>
      <c r="G12" s="37"/>
      <c r="H12" s="7"/>
      <c r="I12" s="7"/>
      <c r="J12" s="7"/>
    </row>
    <row r="13" spans="1:10" x14ac:dyDescent="0.3">
      <c r="A13" s="447"/>
      <c r="B13" s="450"/>
      <c r="C13" s="453"/>
      <c r="D13" s="33" t="s">
        <v>74</v>
      </c>
      <c r="E13" s="37"/>
      <c r="F13" s="37"/>
      <c r="G13" s="37"/>
      <c r="H13" s="7"/>
      <c r="I13" s="7"/>
      <c r="J13" s="7"/>
    </row>
    <row r="14" spans="1:10" x14ac:dyDescent="0.3">
      <c r="A14" s="7"/>
      <c r="B14" s="7"/>
      <c r="C14" s="7"/>
      <c r="D14" s="7"/>
      <c r="E14" s="7"/>
      <c r="F14" s="7"/>
      <c r="G14" s="7"/>
      <c r="H14" s="7"/>
      <c r="I14" s="7"/>
      <c r="J14" s="7"/>
    </row>
    <row r="15" spans="1:10" x14ac:dyDescent="0.3">
      <c r="A15" s="7"/>
      <c r="B15" s="7"/>
      <c r="C15" s="7"/>
      <c r="D15" s="7"/>
      <c r="E15" s="7"/>
      <c r="F15" s="7"/>
      <c r="G15" s="7"/>
      <c r="H15" s="7"/>
      <c r="I15" s="7"/>
      <c r="J15" s="7"/>
    </row>
    <row r="16" spans="1:10" x14ac:dyDescent="0.3">
      <c r="A16" s="431" t="s">
        <v>75</v>
      </c>
      <c r="B16" s="433" t="s">
        <v>76</v>
      </c>
      <c r="C16" s="435" t="s">
        <v>77</v>
      </c>
      <c r="D16" s="435"/>
      <c r="E16" s="435"/>
      <c r="F16" s="435"/>
      <c r="G16" s="435"/>
      <c r="H16" s="435"/>
      <c r="I16" s="435"/>
      <c r="J16" s="435"/>
    </row>
    <row r="17" spans="1:10" x14ac:dyDescent="0.3">
      <c r="A17" s="432"/>
      <c r="B17" s="434"/>
      <c r="C17" s="22" t="s">
        <v>78</v>
      </c>
      <c r="D17" s="22" t="s">
        <v>79</v>
      </c>
      <c r="E17" s="22" t="s">
        <v>80</v>
      </c>
      <c r="F17" s="22" t="s">
        <v>81</v>
      </c>
      <c r="G17" s="22" t="s">
        <v>82</v>
      </c>
      <c r="H17" s="22" t="s">
        <v>83</v>
      </c>
      <c r="I17" s="22" t="s">
        <v>84</v>
      </c>
      <c r="J17" s="22" t="s">
        <v>85</v>
      </c>
    </row>
    <row r="18" spans="1:10" x14ac:dyDescent="0.3">
      <c r="A18" s="22" t="s">
        <v>78</v>
      </c>
      <c r="B18" s="22"/>
      <c r="C18" s="22"/>
      <c r="D18" s="22"/>
      <c r="E18" s="22"/>
      <c r="F18" s="22"/>
      <c r="G18" s="22"/>
      <c r="H18" s="22"/>
      <c r="I18" s="22"/>
      <c r="J18" s="22"/>
    </row>
    <row r="19" spans="1:10" x14ac:dyDescent="0.3">
      <c r="A19" s="22" t="s">
        <v>79</v>
      </c>
      <c r="B19" s="28">
        <f>'subside détail'!L27</f>
        <v>0</v>
      </c>
      <c r="C19" s="22"/>
      <c r="D19" s="23">
        <f>(B19*A31)</f>
        <v>0</v>
      </c>
      <c r="E19" s="23"/>
      <c r="F19" s="23"/>
      <c r="G19" s="23"/>
      <c r="H19" s="23"/>
      <c r="I19" s="23"/>
      <c r="J19" s="23"/>
    </row>
    <row r="20" spans="1:10" x14ac:dyDescent="0.3">
      <c r="A20" s="22" t="s">
        <v>80</v>
      </c>
      <c r="B20" s="23">
        <f>B19-D19</f>
        <v>0</v>
      </c>
      <c r="C20" s="22"/>
      <c r="D20" s="22"/>
      <c r="E20" s="23">
        <f>B19*A32</f>
        <v>0</v>
      </c>
      <c r="F20" s="23"/>
      <c r="G20" s="23"/>
      <c r="H20" s="23"/>
      <c r="I20" s="23"/>
      <c r="J20" s="23"/>
    </row>
    <row r="21" spans="1:10" x14ac:dyDescent="0.3">
      <c r="A21" s="22" t="s">
        <v>81</v>
      </c>
      <c r="B21" s="23">
        <f>+B20-E20</f>
        <v>0</v>
      </c>
      <c r="C21" s="22"/>
      <c r="D21" s="22"/>
      <c r="E21" s="22"/>
      <c r="F21" s="23">
        <f>(B19*A33)</f>
        <v>0</v>
      </c>
      <c r="G21" s="23"/>
      <c r="H21" s="23"/>
      <c r="I21" s="23"/>
      <c r="J21" s="23"/>
    </row>
    <row r="22" spans="1:10" x14ac:dyDescent="0.3">
      <c r="A22" s="22" t="s">
        <v>82</v>
      </c>
      <c r="B22" s="23">
        <f>+B21-F21</f>
        <v>0</v>
      </c>
      <c r="C22" s="22"/>
      <c r="D22" s="22"/>
      <c r="E22" s="22"/>
      <c r="F22" s="22"/>
      <c r="G22" s="23">
        <f>(B19*A34)</f>
        <v>0</v>
      </c>
      <c r="H22" s="23"/>
      <c r="I22" s="23"/>
      <c r="J22" s="23"/>
    </row>
    <row r="23" spans="1:10" x14ac:dyDescent="0.3">
      <c r="A23" s="22" t="s">
        <v>83</v>
      </c>
      <c r="B23" s="23">
        <f>+B22-G22</f>
        <v>0</v>
      </c>
      <c r="C23" s="22"/>
      <c r="D23" s="22"/>
      <c r="E23" s="22"/>
      <c r="F23" s="22"/>
      <c r="G23" s="22"/>
      <c r="H23" s="23">
        <v>0</v>
      </c>
      <c r="I23" s="23"/>
      <c r="J23" s="23"/>
    </row>
    <row r="24" spans="1:10" x14ac:dyDescent="0.3">
      <c r="A24" s="22" t="s">
        <v>84</v>
      </c>
      <c r="B24" s="23">
        <f>+B23-H23</f>
        <v>0</v>
      </c>
      <c r="C24" s="22"/>
      <c r="D24" s="22"/>
      <c r="E24" s="22"/>
      <c r="F24" s="22"/>
      <c r="G24" s="22"/>
      <c r="H24" s="22"/>
      <c r="I24" s="23">
        <v>0</v>
      </c>
      <c r="J24" s="23"/>
    </row>
    <row r="25" spans="1:10" x14ac:dyDescent="0.3">
      <c r="A25" s="22" t="s">
        <v>85</v>
      </c>
      <c r="B25" s="23">
        <f>+B24-I24</f>
        <v>0</v>
      </c>
      <c r="C25" s="22"/>
      <c r="D25" s="22"/>
      <c r="E25" s="22"/>
      <c r="F25" s="22"/>
      <c r="G25" s="22"/>
      <c r="H25" s="22"/>
      <c r="I25" s="22"/>
      <c r="J25" s="23"/>
    </row>
    <row r="26" spans="1:10" x14ac:dyDescent="0.3">
      <c r="A26" s="22" t="s">
        <v>86</v>
      </c>
      <c r="B26" s="24"/>
      <c r="C26" s="22"/>
      <c r="D26" s="22"/>
      <c r="E26" s="22"/>
      <c r="F26" s="22"/>
      <c r="G26" s="22"/>
      <c r="H26" s="22"/>
      <c r="I26" s="22"/>
      <c r="J26" s="22"/>
    </row>
    <row r="27" spans="1:10" x14ac:dyDescent="0.3">
      <c r="A27" s="436" t="s">
        <v>87</v>
      </c>
      <c r="B27" s="437"/>
      <c r="C27" s="25"/>
      <c r="D27" s="26">
        <f>D19</f>
        <v>0</v>
      </c>
      <c r="E27" s="26">
        <f>D27+E20</f>
        <v>0</v>
      </c>
      <c r="F27" s="26">
        <f>E27+F21</f>
        <v>0</v>
      </c>
      <c r="G27" s="26">
        <f>F27+G22</f>
        <v>0</v>
      </c>
      <c r="H27" s="26">
        <f>G27+H23</f>
        <v>0</v>
      </c>
      <c r="I27" s="26">
        <f>H27+I24</f>
        <v>0</v>
      </c>
      <c r="J27" s="25"/>
    </row>
    <row r="29" spans="1:10" x14ac:dyDescent="0.3">
      <c r="A29" s="62" t="s">
        <v>119</v>
      </c>
    </row>
    <row r="30" spans="1:10" x14ac:dyDescent="0.3">
      <c r="A30" s="47" t="s">
        <v>92</v>
      </c>
      <c r="B30" s="43"/>
      <c r="C30" s="43"/>
      <c r="D30" s="43"/>
      <c r="E30" s="43"/>
    </row>
    <row r="31" spans="1:10" x14ac:dyDescent="0.3">
      <c r="A31" s="44">
        <v>0.05</v>
      </c>
      <c r="B31" s="43" t="s">
        <v>88</v>
      </c>
      <c r="C31" s="43"/>
      <c r="D31" s="43"/>
      <c r="E31" s="43"/>
    </row>
    <row r="32" spans="1:10" x14ac:dyDescent="0.3">
      <c r="A32" s="44">
        <v>0.25</v>
      </c>
      <c r="B32" s="43" t="s">
        <v>103</v>
      </c>
      <c r="C32" s="43"/>
      <c r="D32" s="43"/>
      <c r="E32" s="43"/>
    </row>
    <row r="33" spans="1:10" x14ac:dyDescent="0.3">
      <c r="A33" s="44">
        <v>0.6</v>
      </c>
      <c r="B33" s="43" t="s">
        <v>91</v>
      </c>
      <c r="C33" s="43"/>
      <c r="D33" s="43"/>
      <c r="E33" s="43"/>
    </row>
    <row r="34" spans="1:10" x14ac:dyDescent="0.3">
      <c r="A34" s="92">
        <v>0.1</v>
      </c>
      <c r="B34" s="438" t="s">
        <v>133</v>
      </c>
      <c r="C34" s="438"/>
      <c r="D34" s="438"/>
      <c r="E34" s="438"/>
    </row>
    <row r="35" spans="1:10" x14ac:dyDescent="0.3">
      <c r="A35" s="56"/>
      <c r="B35" s="57"/>
      <c r="C35" s="57"/>
      <c r="D35" s="57"/>
      <c r="E35" s="57"/>
      <c r="F35" s="45"/>
      <c r="G35" s="102"/>
      <c r="H35" s="102"/>
      <c r="I35" s="102"/>
      <c r="J35" s="102"/>
    </row>
    <row r="36" spans="1:10" x14ac:dyDescent="0.3">
      <c r="A36" t="s">
        <v>47</v>
      </c>
      <c r="B36" s="58"/>
      <c r="C36" s="58"/>
      <c r="D36" s="58"/>
      <c r="E36" s="58"/>
      <c r="F36" s="45"/>
      <c r="G36" s="102"/>
      <c r="H36" s="102"/>
      <c r="I36" s="102"/>
      <c r="J36" s="102"/>
    </row>
  </sheetData>
  <mergeCells count="11">
    <mergeCell ref="A1:J1"/>
    <mergeCell ref="D7:F7"/>
    <mergeCell ref="G7:H7"/>
    <mergeCell ref="A10:A13"/>
    <mergeCell ref="B10:B13"/>
    <mergeCell ref="C10:C13"/>
    <mergeCell ref="A16:A17"/>
    <mergeCell ref="B16:B17"/>
    <mergeCell ref="C16:J16"/>
    <mergeCell ref="A27:B27"/>
    <mergeCell ref="B34:E3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6C9C8EC541C84C9934CCDD11A71C6D" ma:contentTypeVersion="11" ma:contentTypeDescription="Crée un document." ma:contentTypeScope="" ma:versionID="a6da54698fde8b20cd4a8ce1a89266ed">
  <xsd:schema xmlns:xsd="http://www.w3.org/2001/XMLSchema" xmlns:xs="http://www.w3.org/2001/XMLSchema" xmlns:p="http://schemas.microsoft.com/office/2006/metadata/properties" xmlns:ns2="ac2a1491-b51f-4fb9-8eed-484faeb724e6" xmlns:ns3="0d916f63-aec3-470e-8831-a1ff1f38b313" targetNamespace="http://schemas.microsoft.com/office/2006/metadata/properties" ma:root="true" ma:fieldsID="f4183e36d1e0f42b4fd338c036fb6f01" ns2:_="" ns3:_="">
    <xsd:import namespace="ac2a1491-b51f-4fb9-8eed-484faeb724e6"/>
    <xsd:import namespace="0d916f63-aec3-470e-8831-a1ff1f38b3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2a1491-b51f-4fb9-8eed-484faeb724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b4fc9d8-4944-4fd6-9510-f16de1615e8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916f63-aec3-470e-8831-a1ff1f38b3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062921-4bea-4e6e-abe5-e5976f6e8342}" ma:internalName="TaxCatchAll" ma:showField="CatchAllData" ma:web="0d916f63-aec3-470e-8831-a1ff1f38b3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c2a1491-b51f-4fb9-8eed-484faeb724e6">
      <Terms xmlns="http://schemas.microsoft.com/office/infopath/2007/PartnerControls"/>
    </lcf76f155ced4ddcb4097134ff3c332f>
    <TaxCatchAll xmlns="0d916f63-aec3-470e-8831-a1ff1f38b313" xsi:nil="true"/>
  </documentManagement>
</p:properties>
</file>

<file path=customXml/itemProps1.xml><?xml version="1.0" encoding="utf-8"?>
<ds:datastoreItem xmlns:ds="http://schemas.openxmlformats.org/officeDocument/2006/customXml" ds:itemID="{295BAF7D-16EC-4464-8241-8794A674E292}"/>
</file>

<file path=customXml/itemProps2.xml><?xml version="1.0" encoding="utf-8"?>
<ds:datastoreItem xmlns:ds="http://schemas.openxmlformats.org/officeDocument/2006/customXml" ds:itemID="{C5A166D7-CF20-4E95-ADC7-E71CF3377C26}"/>
</file>

<file path=customXml/itemProps3.xml><?xml version="1.0" encoding="utf-8"?>
<ds:datastoreItem xmlns:ds="http://schemas.openxmlformats.org/officeDocument/2006/customXml" ds:itemID="{5BAB149B-6879-4266-B9C7-B9EDAA99BF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P1</vt:lpstr>
      <vt:lpstr>P2</vt:lpstr>
      <vt:lpstr>P3</vt:lpstr>
      <vt:lpstr>Def</vt:lpstr>
      <vt:lpstr>Réglementation</vt:lpstr>
      <vt:lpstr>Contacts</vt:lpstr>
      <vt:lpstr>'P1'!Zone_d_impression</vt:lpstr>
      <vt:lpstr>'P4'!Zone_d_impression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MOHY Marc</dc:creator>
  <cp:lastModifiedBy>DIOUF, Thierno</cp:lastModifiedBy>
  <cp:lastPrinted>2019-10-15T06:18:32Z</cp:lastPrinted>
  <dcterms:created xsi:type="dcterms:W3CDTF">2018-03-20T10:25:22Z</dcterms:created>
  <dcterms:modified xsi:type="dcterms:W3CDTF">2025-01-09T11:20:26Z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0x010100316C9C8EC541C84C9934CCDD11A71C6D</vt:lpwstr>
  </property>
</Properties>
</file>